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8EF74006-71ED-44BA-997C-CC025471A5A5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6" i="1" l="1"/>
  <c r="H5" i="1"/>
  <c r="H4" i="1"/>
  <c r="H3" i="1"/>
  <c r="B3" i="1"/>
  <c r="B4" i="1" s="1"/>
  <c r="A3" i="1"/>
  <c r="A4" i="1" s="1"/>
  <c r="B5" i="1" l="1"/>
  <c r="D3" i="1"/>
  <c r="A5" i="1"/>
  <c r="E3" i="1"/>
  <c r="F3" i="1" l="1"/>
  <c r="G3" i="1" s="1"/>
  <c r="I3" i="1" s="1"/>
  <c r="E4" i="1"/>
  <c r="A6" i="1"/>
  <c r="D4" i="1"/>
  <c r="F4" i="1" s="1"/>
  <c r="G4" i="1" s="1"/>
  <c r="I4" i="1" s="1"/>
  <c r="B6" i="1"/>
  <c r="B7" i="1" l="1"/>
  <c r="D5" i="1"/>
  <c r="A7" i="1"/>
  <c r="E6" i="1" s="1"/>
  <c r="E5" i="1"/>
  <c r="F5" i="1" l="1"/>
  <c r="G5" i="1" s="1"/>
  <c r="I5" i="1" s="1"/>
  <c r="D6" i="1"/>
  <c r="F6" i="1" s="1"/>
  <c r="G6" i="1" s="1"/>
  <c r="I6" i="1" s="1"/>
</calcChain>
</file>

<file path=xl/sharedStrings.xml><?xml version="1.0" encoding="utf-8"?>
<sst xmlns="http://schemas.openxmlformats.org/spreadsheetml/2006/main" count="11" uniqueCount="11">
  <si>
    <t>t (s)</t>
  </si>
  <si>
    <t>x (m)</t>
  </si>
  <si>
    <t>y (m)</t>
  </si>
  <si>
    <r>
      <rPr>
        <sz val="12"/>
        <rFont val="Calibri"/>
        <family val="2"/>
      </rPr>
      <t>vx (m</t>
    </r>
    <r>
      <rPr>
        <sz val="12"/>
        <rFont val="Times New Roman"/>
      </rPr>
      <t>·s⁻¹)</t>
    </r>
  </si>
  <si>
    <r>
      <rPr>
        <sz val="12"/>
        <rFont val="Calibri"/>
        <family val="2"/>
      </rPr>
      <t>vy (m</t>
    </r>
    <r>
      <rPr>
        <sz val="12"/>
        <rFont val="Times New Roman"/>
      </rPr>
      <t>·s⁻¹)</t>
    </r>
  </si>
  <si>
    <r>
      <rPr>
        <sz val="12"/>
        <rFont val="Calibri"/>
        <family val="2"/>
      </rPr>
      <t>v (m</t>
    </r>
    <r>
      <rPr>
        <sz val="12"/>
        <rFont val="Times New Roman"/>
      </rPr>
      <t>·s⁻¹)</t>
    </r>
  </si>
  <si>
    <t>Ec (J)</t>
  </si>
  <si>
    <t>Epp (J)</t>
  </si>
  <si>
    <t>Em (J)</t>
  </si>
  <si>
    <t>m=</t>
  </si>
  <si>
    <t>g=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</si>
</sst>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2"/>
      <name val="Calibri"/>
      <family val="2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Em en fonction de 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Feuille1!$I$1</c:f>
              <c:strCache>
                <c:ptCount val="1"/>
                <c:pt idx="0">
                  <c:v>Em (J)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Feuille1!$A$2:$A$7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</c:numCache>
            </c:numRef>
          </c:xVal>
          <c:yVal>
            <c:numRef>
              <c:f>Feuille1!$I$2:$I$7</c:f>
              <c:numCache>
                <c:formatCode>General</c:formatCode>
                <c:ptCount val="6"/>
                <c:pt idx="1">
                  <c:v>0.22874999999999998</c:v>
                </c:pt>
                <c:pt idx="2">
                  <c:v>0.23864999999999992</c:v>
                </c:pt>
                <c:pt idx="3">
                  <c:v>0.17985000000000001</c:v>
                </c:pt>
                <c:pt idx="4">
                  <c:v>7.4500000000000038E-2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E5-4D77-A775-594F9917C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905497"/>
        <c:axId val="36356502"/>
      </c:scatterChart>
      <c:valAx>
        <c:axId val="78905497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t (s)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36356502"/>
        <c:crosses val="autoZero"/>
        <c:crossBetween val="midCat"/>
      </c:valAx>
      <c:valAx>
        <c:axId val="3635650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Em (J)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78905497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191160</xdr:rowOff>
    </xdr:from>
    <xdr:to>
      <xdr:col>9</xdr:col>
      <xdr:colOff>599040</xdr:colOff>
      <xdr:row>28</xdr:row>
      <xdr:rowOff>166680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zoomScaleNormal="100" workbookViewId="0">
      <selection activeCell="M26" sqref="M26"/>
    </sheetView>
  </sheetViews>
  <sheetFormatPr baseColWidth="10" defaultColWidth="11.5703125" defaultRowHeight="15" x14ac:dyDescent="0.25"/>
  <cols>
    <col min="5" max="5" width="10" customWidth="1"/>
    <col min="11" max="11" width="3.5703125" customWidth="1"/>
    <col min="12" max="12" width="5.42578125" customWidth="1"/>
  </cols>
  <sheetData>
    <row r="1" spans="1:12" ht="15.75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t="s">
        <v>6</v>
      </c>
      <c r="H1" t="s">
        <v>7</v>
      </c>
      <c r="I1" t="s">
        <v>8</v>
      </c>
    </row>
    <row r="2" spans="1:12" x14ac:dyDescent="0.25">
      <c r="A2">
        <v>0</v>
      </c>
      <c r="B2">
        <v>0.11</v>
      </c>
      <c r="C2">
        <v>0.41</v>
      </c>
      <c r="K2" s="2" t="s">
        <v>9</v>
      </c>
      <c r="L2" s="3">
        <v>0.05</v>
      </c>
    </row>
    <row r="3" spans="1:12" x14ac:dyDescent="0.25">
      <c r="A3">
        <f>A2+0.05</f>
        <v>0.05</v>
      </c>
      <c r="B3">
        <f>B2+0.01</f>
        <v>0.12</v>
      </c>
      <c r="C3">
        <v>0.35</v>
      </c>
      <c r="D3">
        <f>(B4-B2)/(A4-A2)</f>
        <v>0.20000000000000004</v>
      </c>
      <c r="E3">
        <f>(C4-C2)/(A4-A2)</f>
        <v>-1.4999999999999996</v>
      </c>
      <c r="F3">
        <f>SQRT(D3^2+E3^2)</f>
        <v>1.5132745950421551</v>
      </c>
      <c r="G3">
        <f>1/2*$L$2*F3^2</f>
        <v>5.7249999999999968E-2</v>
      </c>
      <c r="H3">
        <f>0.05*$L$4*C3</f>
        <v>0.17150000000000001</v>
      </c>
      <c r="I3">
        <f>G3+H3</f>
        <v>0.22874999999999998</v>
      </c>
    </row>
    <row r="4" spans="1:12" x14ac:dyDescent="0.25">
      <c r="A4">
        <f>A3+0.05</f>
        <v>0.1</v>
      </c>
      <c r="B4">
        <f>B3+0.01</f>
        <v>0.13</v>
      </c>
      <c r="C4">
        <v>0.26</v>
      </c>
      <c r="D4">
        <f>(B5-B3)/(A5-A3)</f>
        <v>0.20000000000000015</v>
      </c>
      <c r="E4">
        <f>(C5-C3)/(A5-A3)</f>
        <v>-2.0999999999999992</v>
      </c>
      <c r="F4">
        <f>SQRT(D4^2+E4^2)</f>
        <v>2.1095023109728976</v>
      </c>
      <c r="G4">
        <f>1/2*$L$2*F4^2</f>
        <v>0.1112499999999999</v>
      </c>
      <c r="H4">
        <f>0.05*$L$4*C4</f>
        <v>0.12740000000000001</v>
      </c>
      <c r="I4">
        <f>G4+H4</f>
        <v>0.23864999999999992</v>
      </c>
      <c r="K4" s="2" t="s">
        <v>10</v>
      </c>
      <c r="L4" s="3">
        <v>9.8000000000000007</v>
      </c>
    </row>
    <row r="5" spans="1:12" x14ac:dyDescent="0.25">
      <c r="A5">
        <f>A4+0.05</f>
        <v>0.15000000000000002</v>
      </c>
      <c r="B5">
        <f>B4+0.01</f>
        <v>0.14000000000000001</v>
      </c>
      <c r="C5">
        <v>0.14000000000000001</v>
      </c>
      <c r="D5">
        <f>(B6-B4)/(A6-A4)</f>
        <v>0.20000000000000018</v>
      </c>
      <c r="E5">
        <f>(C6-C4)/(A6-A4)</f>
        <v>-2.1</v>
      </c>
      <c r="F5">
        <f>SQRT(D5^2+E5^2)</f>
        <v>2.1095023109728985</v>
      </c>
      <c r="G5">
        <f>1/2*$L$2*F5^2</f>
        <v>0.11124999999999999</v>
      </c>
      <c r="H5">
        <f>0.05*$L$4*C5</f>
        <v>6.8600000000000008E-2</v>
      </c>
      <c r="I5">
        <f>G5+H5</f>
        <v>0.17985000000000001</v>
      </c>
    </row>
    <row r="6" spans="1:12" x14ac:dyDescent="0.25">
      <c r="A6">
        <f>A5+0.05</f>
        <v>0.2</v>
      </c>
      <c r="B6">
        <f>B5+0.01</f>
        <v>0.15000000000000002</v>
      </c>
      <c r="C6">
        <v>0.05</v>
      </c>
      <c r="D6">
        <f>(B7-B5)/(A7-A5)</f>
        <v>0.20000000000000023</v>
      </c>
      <c r="E6">
        <f>(C7-C5)/(A7-A5)</f>
        <v>-1.4000000000000004</v>
      </c>
      <c r="F6">
        <f>SQRT(D6^2+E6^2)</f>
        <v>1.4142135623730956</v>
      </c>
      <c r="G6">
        <f>1/2*$L$2*F6^2</f>
        <v>5.0000000000000037E-2</v>
      </c>
      <c r="H6">
        <f>0.05*$L$4*C6</f>
        <v>2.4500000000000004E-2</v>
      </c>
      <c r="I6">
        <f>G6+H6</f>
        <v>7.4500000000000038E-2</v>
      </c>
    </row>
    <row r="7" spans="1:12" x14ac:dyDescent="0.25">
      <c r="A7">
        <f>A6+0.05</f>
        <v>0.25</v>
      </c>
      <c r="B7">
        <f>B6+0.01</f>
        <v>0.16000000000000003</v>
      </c>
      <c r="C7">
        <v>0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Xavier Andréani</cp:lastModifiedBy>
  <cp:revision>6</cp:revision>
  <dcterms:created xsi:type="dcterms:W3CDTF">2026-03-29T16:57:52Z</dcterms:created>
  <dcterms:modified xsi:type="dcterms:W3CDTF">2026-04-05T16:32:22Z</dcterms:modified>
  <dc:language>fr-FR</dc:language>
</cp:coreProperties>
</file>