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F0E50E35-6AF5-4F0C-82F6-105A23A2A45A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4" i="1" l="1"/>
  <c r="H5" i="1"/>
  <c r="H3" i="1"/>
  <c r="H2" i="1"/>
  <c r="B3" i="1"/>
  <c r="B4" i="1" s="1"/>
  <c r="A3" i="1"/>
  <c r="A4" i="1" s="1"/>
  <c r="A5" i="1" s="1"/>
  <c r="A6" i="1" s="1"/>
  <c r="C2" i="1"/>
  <c r="D2" i="1" s="1"/>
  <c r="B5" i="1" l="1"/>
  <c r="C4" i="1"/>
  <c r="D4" i="1" s="1"/>
  <c r="C3" i="1"/>
  <c r="D3" i="1" s="1"/>
  <c r="C5" i="1" l="1"/>
  <c r="D5" i="1" s="1"/>
  <c r="B6" i="1"/>
  <c r="C6" i="1" s="1"/>
  <c r="D6" i="1" s="1"/>
</calcChain>
</file>

<file path=xl/sharedStrings.xml><?xml version="1.0" encoding="utf-8"?>
<sst xmlns="http://schemas.openxmlformats.org/spreadsheetml/2006/main" count="10" uniqueCount="10">
  <si>
    <t>Solution</t>
  </si>
  <si>
    <t>VA (mL)</t>
  </si>
  <si>
    <t>VB (mL)</t>
  </si>
  <si>
    <t>log(VB/VA)</t>
  </si>
  <si>
    <t>pH</t>
  </si>
  <si>
    <t>Modélisation linéaire</t>
  </si>
  <si>
    <t>Pente :</t>
  </si>
  <si>
    <t>Ordonnée origine :</t>
  </si>
  <si>
    <t>Equation :</t>
  </si>
  <si>
    <t>r²=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</si>
</sst>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4" x14ac:knownFonts="1">
    <font>
      <sz val="11"/>
      <color rgb="FF000000"/>
      <name val="Calibri"/>
      <family val="2"/>
    </font>
    <font>
      <sz val="12"/>
      <name val="Calibri"/>
      <family val="2"/>
    </font>
    <font>
      <sz val="12"/>
      <name val="Times New Roman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1" fillId="0" borderId="0" xfId="0" applyFont="1"/>
    <xf numFmtId="164" fontId="2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0" fillId="0" borderId="4" xfId="0" applyNumberFormat="1" applyBorder="1"/>
    <xf numFmtId="0" fontId="0" fillId="0" borderId="4" xfId="0" applyBorder="1"/>
    <xf numFmtId="165" fontId="0" fillId="0" borderId="6" xfId="0" applyNumberFormat="1" applyBorder="1"/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pH en fonction de log(VB/VA)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Feuille1!$E$1</c:f>
              <c:strCache>
                <c:ptCount val="1"/>
                <c:pt idx="0">
                  <c:v>pH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B05B-4CD0-BDAF-900E070FD7B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B05B-4CD0-BDAF-900E070FD7B0}"/>
              </c:ext>
            </c:extLst>
          </c:dPt>
          <c:dLbls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5B-4CD0-BDAF-900E070FD7B0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5B-4CD0-BDAF-900E070FD7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0.1"/>
            <c:backward val="0.1"/>
            <c:dispRSqr val="1"/>
            <c:dispEq val="1"/>
            <c:trendlineLbl>
              <c:layout>
                <c:manualLayout>
                  <c:x val="-0.7468808307699385"/>
                  <c:y val="-0.1135363547128253"/>
                </c:manualLayout>
              </c:layout>
              <c:numFmt formatCode="0.000" sourceLinked="0"/>
            </c:trendlineLbl>
          </c:trendline>
          <c:xVal>
            <c:numRef>
              <c:f>Feuille1!$D$2:$D$6</c:f>
              <c:numCache>
                <c:formatCode>General</c:formatCode>
                <c:ptCount val="5"/>
                <c:pt idx="0">
                  <c:v>-0.69897000433601875</c:v>
                </c:pt>
                <c:pt idx="1">
                  <c:v>-0.3010299956639812</c:v>
                </c:pt>
                <c:pt idx="2">
                  <c:v>0</c:v>
                </c:pt>
                <c:pt idx="3">
                  <c:v>0.3010299956639812</c:v>
                </c:pt>
                <c:pt idx="4">
                  <c:v>0.69897000433601886</c:v>
                </c:pt>
              </c:numCache>
            </c:numRef>
          </c:xVal>
          <c:yVal>
            <c:numRef>
              <c:f>Feuille1!$E$2:$E$6</c:f>
              <c:numCache>
                <c:formatCode>0.0</c:formatCode>
                <c:ptCount val="5"/>
                <c:pt idx="0">
                  <c:v>4.0999999999999996</c:v>
                </c:pt>
                <c:pt idx="1">
                  <c:v>4.5</c:v>
                </c:pt>
                <c:pt idx="2">
                  <c:v>4.5999999999999996</c:v>
                </c:pt>
                <c:pt idx="3">
                  <c:v>5</c:v>
                </c:pt>
                <c:pt idx="4">
                  <c:v>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05B-4CD0-BDAF-900E070FD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05596"/>
        <c:axId val="40336525"/>
      </c:scatterChart>
      <c:valAx>
        <c:axId val="35705596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log(VB/VA)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40336525"/>
        <c:crosses val="autoZero"/>
        <c:crossBetween val="midCat"/>
      </c:valAx>
      <c:valAx>
        <c:axId val="4033652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pH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35705596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15464</xdr:colOff>
      <xdr:row>5</xdr:row>
      <xdr:rowOff>182298</xdr:rowOff>
    </xdr:from>
    <xdr:to>
      <xdr:col>13</xdr:col>
      <xdr:colOff>551296</xdr:colOff>
      <xdr:row>27</xdr:row>
      <xdr:rowOff>168198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zoomScale="140" zoomScaleNormal="140" workbookViewId="0">
      <selection activeCell="D10" sqref="D10"/>
    </sheetView>
  </sheetViews>
  <sheetFormatPr baseColWidth="10" defaultColWidth="11.5703125" defaultRowHeight="15" x14ac:dyDescent="0.25"/>
  <cols>
    <col min="1" max="3" width="8.28515625" customWidth="1"/>
    <col min="4" max="4" width="10.7109375" customWidth="1"/>
    <col min="5" max="5" width="5.28515625" style="1" customWidth="1"/>
    <col min="6" max="6" width="16.85546875" customWidth="1"/>
    <col min="7" max="7" width="17.85546875" bestFit="1" customWidth="1"/>
    <col min="8" max="8" width="26.140625" bestFit="1" customWidth="1"/>
  </cols>
  <sheetData>
    <row r="1" spans="1:8" ht="15.75" x14ac:dyDescent="0.25">
      <c r="A1" t="s">
        <v>0</v>
      </c>
      <c r="B1" s="2" t="s">
        <v>1</v>
      </c>
      <c r="C1" s="2" t="s">
        <v>2</v>
      </c>
      <c r="D1" s="2" t="s">
        <v>3</v>
      </c>
      <c r="E1" s="3" t="s">
        <v>4</v>
      </c>
      <c r="G1" s="4" t="s">
        <v>5</v>
      </c>
      <c r="H1" s="5"/>
    </row>
    <row r="2" spans="1:8" x14ac:dyDescent="0.25">
      <c r="A2">
        <v>1</v>
      </c>
      <c r="B2">
        <v>25</v>
      </c>
      <c r="C2">
        <f>30-B2</f>
        <v>5</v>
      </c>
      <c r="D2">
        <f>LOG(C2/B2)</f>
        <v>-0.69897000433601875</v>
      </c>
      <c r="E2" s="1">
        <v>4.0999999999999996</v>
      </c>
      <c r="G2" s="9" t="s">
        <v>6</v>
      </c>
      <c r="H2" s="6">
        <f>SLOPE(E2:E6,D2:D6)</f>
        <v>0.97471999949342336</v>
      </c>
    </row>
    <row r="3" spans="1:8" x14ac:dyDescent="0.25">
      <c r="A3">
        <f>A2+1</f>
        <v>2</v>
      </c>
      <c r="B3">
        <f>B2-5</f>
        <v>20</v>
      </c>
      <c r="C3">
        <f>30-B3</f>
        <v>10</v>
      </c>
      <c r="D3">
        <f>LOG(C3/B3)</f>
        <v>-0.3010299956639812</v>
      </c>
      <c r="E3" s="1">
        <v>4.5</v>
      </c>
      <c r="G3" s="9" t="s">
        <v>7</v>
      </c>
      <c r="H3" s="6">
        <f>INTERCEPT(E2:E6,D2:D6)</f>
        <v>4.74</v>
      </c>
    </row>
    <row r="4" spans="1:8" x14ac:dyDescent="0.25">
      <c r="A4">
        <f>A3+1</f>
        <v>3</v>
      </c>
      <c r="B4">
        <f>B3-5</f>
        <v>15</v>
      </c>
      <c r="C4">
        <f>30-B4</f>
        <v>15</v>
      </c>
      <c r="D4">
        <f>LOG(C4/B4)</f>
        <v>0</v>
      </c>
      <c r="E4" s="1">
        <v>4.5999999999999996</v>
      </c>
      <c r="G4" s="9" t="s">
        <v>8</v>
      </c>
      <c r="H4" s="7" t="str">
        <f>CONCATENATE("pH=",TEXT(H2,"0,000"),"*log(VB/VA)+",TEXT(H3,"0,000"))</f>
        <v>pH=0,975*log(VB/VA)+4,740</v>
      </c>
    </row>
    <row r="5" spans="1:8" x14ac:dyDescent="0.25">
      <c r="A5">
        <f>A4+1</f>
        <v>4</v>
      </c>
      <c r="B5">
        <f>B4-5</f>
        <v>10</v>
      </c>
      <c r="C5">
        <f>30-B5</f>
        <v>20</v>
      </c>
      <c r="D5">
        <f>LOG(C5/B5)</f>
        <v>0.3010299956639812</v>
      </c>
      <c r="E5" s="1">
        <v>5</v>
      </c>
      <c r="G5" s="10" t="s">
        <v>9</v>
      </c>
      <c r="H5" s="8">
        <f>RSQ(E2:E6,D2:D6)</f>
        <v>0.97219968002809287</v>
      </c>
    </row>
    <row r="6" spans="1:8" x14ac:dyDescent="0.25">
      <c r="A6">
        <f>A5+1</f>
        <v>5</v>
      </c>
      <c r="B6">
        <f>B5-5</f>
        <v>5</v>
      </c>
      <c r="C6">
        <f>30-B6</f>
        <v>25</v>
      </c>
      <c r="D6">
        <f>LOG(C6/B6)</f>
        <v>0.69897000433601886</v>
      </c>
      <c r="E6" s="1">
        <v>5.5</v>
      </c>
    </row>
  </sheetData>
  <mergeCells count="1">
    <mergeCell ref="G1:H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Xavier Andréani</cp:lastModifiedBy>
  <cp:revision>12</cp:revision>
  <dcterms:created xsi:type="dcterms:W3CDTF">2026-03-29T16:57:52Z</dcterms:created>
  <dcterms:modified xsi:type="dcterms:W3CDTF">2026-04-05T15:00:37Z</dcterms:modified>
  <dc:language>fr-FR</dc:language>
</cp:coreProperties>
</file>