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\Downloads\"/>
    </mc:Choice>
  </mc:AlternateContent>
  <xr:revisionPtr revIDLastSave="0" documentId="13_ncr:1_{579C993E-CB0C-45A0-AF9B-18C105A23B42}" xr6:coauthVersionLast="47" xr6:coauthVersionMax="47" xr10:uidLastSave="{00000000-0000-0000-0000-000000000000}"/>
  <bookViews>
    <workbookView xWindow="0" yWindow="420" windowWidth="28830" windowHeight="14550" tabRatio="500" xr2:uid="{00000000-000D-0000-FFFF-FFFF00000000}"/>
  </bookViews>
  <sheets>
    <sheet name="Feui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12" i="1" l="1"/>
  <c r="G10" i="1"/>
  <c r="G8" i="1"/>
  <c r="C17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C2" i="1" l="1"/>
  <c r="C8" i="1"/>
  <c r="C3" i="1"/>
  <c r="C6" i="1"/>
  <c r="C5" i="1"/>
  <c r="C10" i="1"/>
  <c r="C15" i="1"/>
  <c r="C11" i="1"/>
  <c r="C16" i="1"/>
  <c r="C13" i="1"/>
  <c r="C4" i="1"/>
  <c r="C9" i="1"/>
  <c r="C7" i="1"/>
  <c r="D6" i="1" s="1"/>
  <c r="C14" i="1"/>
  <c r="C12" i="1"/>
  <c r="D14" i="1" l="1"/>
  <c r="D11" i="1"/>
  <c r="D9" i="1"/>
  <c r="D4" i="1"/>
  <c r="D5" i="1"/>
  <c r="D3" i="1"/>
  <c r="D12" i="1"/>
  <c r="D7" i="1"/>
  <c r="D8" i="1"/>
  <c r="D15" i="1"/>
  <c r="D13" i="1"/>
  <c r="D10" i="1"/>
  <c r="D16" i="1"/>
</calcChain>
</file>

<file path=xl/sharedStrings.xml><?xml version="1.0" encoding="utf-8"?>
<sst xmlns="http://schemas.openxmlformats.org/spreadsheetml/2006/main" count="14" uniqueCount="13">
  <si>
    <t>Instant t (min)</t>
  </si>
  <si>
    <t>Conductivité σ (mS·cm⁻¹)</t>
  </si>
  <si>
    <r>
      <rPr>
        <sz val="11"/>
        <color rgb="FF000000"/>
        <rFont val="Calibri"/>
        <family val="2"/>
      </rPr>
      <t>[S</t>
    </r>
    <r>
      <rPr>
        <sz val="12"/>
        <color rgb="FF000000"/>
        <rFont val="Times New Roman"/>
      </rPr>
      <t>₂O₃²⁻] (mol·L⁻¹)</t>
    </r>
  </si>
  <si>
    <r>
      <rPr>
        <sz val="11"/>
        <color rgb="FF000000"/>
        <rFont val="Calibri"/>
        <family val="2"/>
      </rPr>
      <t>vdisp(S</t>
    </r>
    <r>
      <rPr>
        <sz val="12"/>
        <color rgb="FF000000"/>
        <rFont val="Times New Roman"/>
      </rPr>
      <t>₂O₃²⁻) (mol·L⁻¹·min⁻¹)</t>
    </r>
  </si>
  <si>
    <t>c₂=</t>
  </si>
  <si>
    <t>mol/L</t>
  </si>
  <si>
    <t>V₂=</t>
  </si>
  <si>
    <t>mL</t>
  </si>
  <si>
    <t>Vtot=</t>
  </si>
  <si>
    <t>σ₀=</t>
  </si>
  <si>
    <t>mS·cm⁻¹</t>
  </si>
  <si>
    <r>
      <rPr>
        <sz val="11"/>
        <rFont val="Calibri"/>
        <family val="2"/>
      </rPr>
      <t>λS</t>
    </r>
    <r>
      <rPr>
        <sz val="12"/>
        <rFont val="Times New Roman"/>
      </rPr>
      <t>₂O₃²⁻=</t>
    </r>
  </si>
  <si>
    <t>λH⁺=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</si>
</sst>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</font>
    <font>
      <sz val="12"/>
      <name val="Calibri"/>
      <family val="2"/>
    </font>
    <font>
      <sz val="12"/>
      <name val="Times New Roman"/>
    </font>
    <font>
      <sz val="12"/>
      <color rgb="FF000000"/>
      <name val="Times New Roman"/>
    </font>
    <font>
      <b/>
      <sz val="11"/>
      <color rgb="FF000000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4" fillId="0" borderId="0" xfId="0" applyFont="1"/>
    <xf numFmtId="0" fontId="3" fillId="0" borderId="1" xfId="0" applyFont="1" applyBorder="1" applyAlignment="1">
      <alignment horizontal="right"/>
    </xf>
    <xf numFmtId="0" fontId="3" fillId="0" borderId="3" xfId="0" applyFont="1" applyBorder="1"/>
    <xf numFmtId="0" fontId="5" fillId="0" borderId="1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c:style val="2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Feuille1!$B$1</c:f>
              <c:strCache>
                <c:ptCount val="1"/>
                <c:pt idx="0">
                  <c:v>Conductivité σ (mS·cm⁻¹)</c:v>
                </c:pt>
              </c:strCache>
            </c:strRef>
          </c:tx>
          <c:spPr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0-5388-4E56-A2E2-A7A14625870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1-5388-4E56-A2E2-A7A14625870D}"/>
              </c:ext>
            </c:extLst>
          </c:dPt>
          <c:dLbls>
            <c:dLbl>
              <c:idx val="1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0-5388-4E56-A2E2-A7A14625870D}"/>
                </c:ext>
              </c:extLst>
            </c:dLbl>
            <c:dLbl>
              <c:idx val="2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1-5388-4E56-A2E2-A7A1462587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Feuille1!$A$2:$A$17</c:f>
              <c:numCache>
                <c:formatCode>General</c:formatCode>
                <c:ptCount val="1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Feuille1!$C$2:$C$17</c:f>
              <c:numCache>
                <c:formatCode>General</c:formatCode>
                <c:ptCount val="16"/>
                <c:pt idx="0">
                  <c:v>0.05</c:v>
                </c:pt>
                <c:pt idx="1">
                  <c:v>4.9428179322964325E-2</c:v>
                </c:pt>
                <c:pt idx="2">
                  <c:v>4.8856358645928639E-2</c:v>
                </c:pt>
                <c:pt idx="3">
                  <c:v>4.8284537968892954E-2</c:v>
                </c:pt>
                <c:pt idx="4">
                  <c:v>4.7712717291857276E-2</c:v>
                </c:pt>
                <c:pt idx="5">
                  <c:v>4.7140896614821598E-2</c:v>
                </c:pt>
                <c:pt idx="6">
                  <c:v>4.6569075937785913E-2</c:v>
                </c:pt>
                <c:pt idx="7">
                  <c:v>4.5997255260750235E-2</c:v>
                </c:pt>
                <c:pt idx="8">
                  <c:v>4.4967978042086007E-2</c:v>
                </c:pt>
                <c:pt idx="9">
                  <c:v>4.4510521500457464E-2</c:v>
                </c:pt>
                <c:pt idx="10">
                  <c:v>4.4053064958828915E-2</c:v>
                </c:pt>
                <c:pt idx="11">
                  <c:v>4.3709972552607501E-2</c:v>
                </c:pt>
                <c:pt idx="12">
                  <c:v>4.3366880146386094E-2</c:v>
                </c:pt>
                <c:pt idx="13">
                  <c:v>4.3023787740164687E-2</c:v>
                </c:pt>
                <c:pt idx="14">
                  <c:v>4.268069533394328E-2</c:v>
                </c:pt>
                <c:pt idx="15">
                  <c:v>4.2223238792314731E-2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388-4E56-A2E2-A7A146258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980950"/>
        <c:axId val="85373659"/>
      </c:scatterChart>
      <c:valAx>
        <c:axId val="59980950"/>
        <c:scaling>
          <c:orientation val="minMax"/>
        </c:scaling>
        <c:delete val="0"/>
        <c:axPos val="b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sz="900" b="0" strike="noStrike" spc="-1">
                    <a:latin typeface="Arial"/>
                  </a:defRPr>
                </a:pPr>
                <a:r>
                  <a:rPr lang="fr-FR" sz="900" b="0" strike="noStrike" spc="-1">
                    <a:latin typeface="Arial"/>
                  </a:rPr>
                  <a:t>Temps t (min)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6000">
            <a:solidFill>
              <a:srgbClr val="B3B3B3"/>
            </a:solidFill>
            <a:round/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fr-FR"/>
          </a:p>
        </c:txPr>
        <c:crossAx val="85373659"/>
        <c:crosses val="autoZero"/>
        <c:crossBetween val="midCat"/>
      </c:valAx>
      <c:valAx>
        <c:axId val="85373659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sz="900" b="0" strike="noStrike" spc="-1">
                    <a:latin typeface="Arial"/>
                  </a:defRPr>
                </a:pPr>
                <a:r>
                  <a:rPr lang="fr-FR" sz="900" b="0" strike="noStrike" spc="-1">
                    <a:latin typeface="Arial"/>
                  </a:rPr>
                  <a:t>[S₂O₃²⁻] (mol·L⁻¹)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6000">
            <a:solidFill>
              <a:srgbClr val="B3B3B3"/>
            </a:solidFill>
            <a:round/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fr-FR"/>
          </a:p>
        </c:txPr>
        <c:crossAx val="59980950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span"/>
    <c:showDLblsOverMax val="1"/>
  </c:chart>
  <c:spPr>
    <a:solidFill>
      <a:srgbClr val="FFFFFF"/>
    </a:solidFill>
    <a:ln w="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361080</xdr:colOff>
      <xdr:row>13</xdr:row>
      <xdr:rowOff>74520</xdr:rowOff>
    </xdr:from>
    <xdr:to>
      <xdr:col>12</xdr:col>
      <xdr:colOff>80280</xdr:colOff>
      <xdr:row>32</xdr:row>
      <xdr:rowOff>162000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tabSelected="1" topLeftCell="A5" zoomScale="120" zoomScaleNormal="120" workbookViewId="0">
      <selection activeCell="B17" sqref="B17"/>
    </sheetView>
  </sheetViews>
  <sheetFormatPr baseColWidth="10" defaultColWidth="11.5703125" defaultRowHeight="15" x14ac:dyDescent="0.25"/>
  <cols>
    <col min="1" max="1" width="13.7109375" customWidth="1"/>
    <col min="2" max="2" width="23" customWidth="1"/>
    <col min="3" max="3" width="18.85546875" customWidth="1"/>
    <col min="4" max="4" width="25.5703125" customWidth="1"/>
    <col min="6" max="6" width="8.85546875" customWidth="1"/>
    <col min="7" max="7" width="8.140625" customWidth="1"/>
  </cols>
  <sheetData>
    <row r="1" spans="1:8" ht="15.75" x14ac:dyDescent="0.25">
      <c r="A1" s="1" t="s">
        <v>0</v>
      </c>
      <c r="B1" s="2" t="s">
        <v>1</v>
      </c>
      <c r="C1" t="s">
        <v>2</v>
      </c>
      <c r="D1" t="s">
        <v>3</v>
      </c>
    </row>
    <row r="2" spans="1:8" ht="15.75" x14ac:dyDescent="0.25">
      <c r="A2">
        <v>0.5</v>
      </c>
      <c r="B2">
        <v>37</v>
      </c>
      <c r="C2">
        <f>$G$2*$G$4/$G$6-($G$8-B2)*(10^-4)/($G$10+2*$G$12)</f>
        <v>0.05</v>
      </c>
      <c r="F2" s="3" t="s">
        <v>4</v>
      </c>
      <c r="G2" s="4">
        <v>0.1</v>
      </c>
      <c r="H2" s="5" t="s">
        <v>5</v>
      </c>
    </row>
    <row r="3" spans="1:8" x14ac:dyDescent="0.25">
      <c r="A3">
        <v>1</v>
      </c>
      <c r="B3">
        <v>36.5</v>
      </c>
      <c r="C3">
        <f t="shared" ref="C3:C17" si="0">$G$2*$G$4/$G$6-($G$8-B3)*10^-4/($G$10+2*$G$12)</f>
        <v>4.9428179322964325E-2</v>
      </c>
      <c r="D3">
        <f t="shared" ref="D3:D16" si="1">(C4-C2)/(A2-A4)</f>
        <v>7.6242756938090883E-4</v>
      </c>
    </row>
    <row r="4" spans="1:8" ht="15.75" x14ac:dyDescent="0.25">
      <c r="A4">
        <f t="shared" ref="A4:A17" si="2">A3+1</f>
        <v>2</v>
      </c>
      <c r="B4">
        <v>36</v>
      </c>
      <c r="C4">
        <f t="shared" si="0"/>
        <v>4.8856358645928639E-2</v>
      </c>
      <c r="D4">
        <f t="shared" si="1"/>
        <v>5.7182067703568512E-4</v>
      </c>
      <c r="F4" s="3" t="s">
        <v>6</v>
      </c>
      <c r="G4" s="4">
        <v>20</v>
      </c>
      <c r="H4" s="5" t="s">
        <v>7</v>
      </c>
    </row>
    <row r="5" spans="1:8" x14ac:dyDescent="0.25">
      <c r="A5">
        <f t="shared" si="2"/>
        <v>3</v>
      </c>
      <c r="B5">
        <v>35.5</v>
      </c>
      <c r="C5">
        <f t="shared" si="0"/>
        <v>4.8284537968892954E-2</v>
      </c>
      <c r="D5">
        <f t="shared" si="1"/>
        <v>5.7182067703568165E-4</v>
      </c>
    </row>
    <row r="6" spans="1:8" ht="15.75" x14ac:dyDescent="0.25">
      <c r="A6">
        <f t="shared" si="2"/>
        <v>4</v>
      </c>
      <c r="B6">
        <v>35</v>
      </c>
      <c r="C6">
        <f t="shared" si="0"/>
        <v>4.7712717291857276E-2</v>
      </c>
      <c r="D6">
        <f t="shared" si="1"/>
        <v>5.7182067703567818E-4</v>
      </c>
      <c r="F6" s="3" t="s">
        <v>8</v>
      </c>
      <c r="G6" s="4">
        <v>40</v>
      </c>
      <c r="H6" s="5" t="s">
        <v>7</v>
      </c>
    </row>
    <row r="7" spans="1:8" x14ac:dyDescent="0.25">
      <c r="A7">
        <f t="shared" si="2"/>
        <v>5</v>
      </c>
      <c r="B7">
        <v>34.5</v>
      </c>
      <c r="C7">
        <f t="shared" si="0"/>
        <v>4.7140896614821598E-2</v>
      </c>
      <c r="D7" s="6">
        <f t="shared" si="1"/>
        <v>5.7182067703568165E-4</v>
      </c>
    </row>
    <row r="8" spans="1:8" ht="15.75" x14ac:dyDescent="0.25">
      <c r="A8">
        <f t="shared" si="2"/>
        <v>6</v>
      </c>
      <c r="B8">
        <v>34</v>
      </c>
      <c r="C8">
        <f t="shared" si="0"/>
        <v>4.6569075937785913E-2</v>
      </c>
      <c r="D8">
        <f t="shared" si="1"/>
        <v>5.7182067703568165E-4</v>
      </c>
      <c r="F8" s="7" t="s">
        <v>9</v>
      </c>
      <c r="G8" s="4">
        <f>B2</f>
        <v>37</v>
      </c>
      <c r="H8" s="8" t="s">
        <v>10</v>
      </c>
    </row>
    <row r="9" spans="1:8" x14ac:dyDescent="0.25">
      <c r="A9">
        <f t="shared" si="2"/>
        <v>7</v>
      </c>
      <c r="B9">
        <v>33.5</v>
      </c>
      <c r="C9">
        <f t="shared" si="0"/>
        <v>4.5997255260750235E-2</v>
      </c>
      <c r="D9">
        <f t="shared" si="1"/>
        <v>8.0054894784995292E-4</v>
      </c>
    </row>
    <row r="10" spans="1:8" ht="15.75" x14ac:dyDescent="0.25">
      <c r="A10">
        <f t="shared" si="2"/>
        <v>8</v>
      </c>
      <c r="B10">
        <v>32.6</v>
      </c>
      <c r="C10">
        <f t="shared" si="0"/>
        <v>4.4967978042086007E-2</v>
      </c>
      <c r="D10">
        <f t="shared" si="1"/>
        <v>7.4336688014638511E-4</v>
      </c>
      <c r="F10" s="9" t="s">
        <v>11</v>
      </c>
      <c r="G10" s="5">
        <f>1.748*10^-2</f>
        <v>1.7479999999999999E-2</v>
      </c>
    </row>
    <row r="11" spans="1:8" x14ac:dyDescent="0.25">
      <c r="A11">
        <f t="shared" si="2"/>
        <v>9</v>
      </c>
      <c r="B11">
        <v>32.200000000000003</v>
      </c>
      <c r="C11">
        <f t="shared" si="0"/>
        <v>4.4510521500457464E-2</v>
      </c>
      <c r="D11">
        <f t="shared" si="1"/>
        <v>4.5745654162854602E-4</v>
      </c>
    </row>
    <row r="12" spans="1:8" ht="15.75" x14ac:dyDescent="0.25">
      <c r="A12">
        <f t="shared" si="2"/>
        <v>10</v>
      </c>
      <c r="B12">
        <v>31.8</v>
      </c>
      <c r="C12">
        <f t="shared" si="0"/>
        <v>4.4053064958828915E-2</v>
      </c>
      <c r="D12" s="6">
        <f t="shared" si="1"/>
        <v>4.0027447392498167E-4</v>
      </c>
      <c r="F12" s="7" t="s">
        <v>12</v>
      </c>
      <c r="G12" s="5">
        <f>3.498*10^-2</f>
        <v>3.4980000000000004E-2</v>
      </c>
    </row>
    <row r="13" spans="1:8" x14ac:dyDescent="0.25">
      <c r="A13">
        <f t="shared" si="2"/>
        <v>11</v>
      </c>
      <c r="B13">
        <v>31.5</v>
      </c>
      <c r="C13">
        <f t="shared" si="0"/>
        <v>4.3709972552607501E-2</v>
      </c>
      <c r="D13">
        <f t="shared" si="1"/>
        <v>3.4309240622141038E-4</v>
      </c>
    </row>
    <row r="14" spans="1:8" x14ac:dyDescent="0.25">
      <c r="A14">
        <f t="shared" si="2"/>
        <v>12</v>
      </c>
      <c r="B14">
        <v>31.2</v>
      </c>
      <c r="C14">
        <f t="shared" si="0"/>
        <v>4.3366880146386094E-2</v>
      </c>
      <c r="D14">
        <f t="shared" si="1"/>
        <v>3.4309240622140691E-4</v>
      </c>
    </row>
    <row r="15" spans="1:8" x14ac:dyDescent="0.25">
      <c r="A15">
        <f t="shared" si="2"/>
        <v>13</v>
      </c>
      <c r="B15">
        <v>30.9</v>
      </c>
      <c r="C15">
        <f t="shared" si="0"/>
        <v>4.3023787740164687E-2</v>
      </c>
      <c r="D15">
        <f t="shared" si="1"/>
        <v>3.4309240622140691E-4</v>
      </c>
    </row>
    <row r="16" spans="1:8" x14ac:dyDescent="0.25">
      <c r="A16">
        <f t="shared" si="2"/>
        <v>14</v>
      </c>
      <c r="B16">
        <v>30.6</v>
      </c>
      <c r="C16">
        <f t="shared" si="0"/>
        <v>4.268069533394328E-2</v>
      </c>
      <c r="D16">
        <f t="shared" si="1"/>
        <v>4.002744739249782E-4</v>
      </c>
    </row>
    <row r="17" spans="1:3" x14ac:dyDescent="0.25">
      <c r="A17">
        <f t="shared" si="2"/>
        <v>15</v>
      </c>
      <c r="B17">
        <v>30.2</v>
      </c>
      <c r="C17">
        <f t="shared" si="0"/>
        <v>4.2223238792314731E-2</v>
      </c>
    </row>
  </sheetData>
  <pageMargins left="0.78749999999999998" right="0.78749999999999998" top="1.0249999999999999" bottom="1.0249999999999999" header="0.78749999999999998" footer="0.78749999999999998"/>
  <pageSetup paperSize="9" orientation="portrait" horizontalDpi="300" verticalDpi="300"/>
  <headerFooter>
    <oddHeader>&amp;C&amp;"Arial,Normal"&amp;10&amp;Kffffff&amp;A</oddHeader>
    <oddFooter>&amp;C&amp;"Arial,Normal"&amp;10&amp;KffffffPage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106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Xavier Andréani</cp:lastModifiedBy>
  <cp:revision>16</cp:revision>
  <dcterms:created xsi:type="dcterms:W3CDTF">2026-03-29T16:57:52Z</dcterms:created>
  <dcterms:modified xsi:type="dcterms:W3CDTF">2026-05-02T12:17:07Z</dcterms:modified>
  <dc:language>fr-FR</dc:language>
</cp:coreProperties>
</file>