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SDB/Downloads/Sujets EP 2I2D/EE/Dossier candidat/"/>
    </mc:Choice>
  </mc:AlternateContent>
  <xr:revisionPtr revIDLastSave="0" documentId="13_ncr:1_{A2ECA729-1234-774C-8818-4F4C1936F7F4}" xr6:coauthVersionLast="38" xr6:coauthVersionMax="38" xr10:uidLastSave="{00000000-0000-0000-0000-000000000000}"/>
  <bookViews>
    <workbookView xWindow="320" yWindow="760" windowWidth="27660" windowHeight="16360" xr2:uid="{95EE2B79-3BA3-48FF-9D1C-CBE58268520E}"/>
  </bookViews>
  <sheets>
    <sheet name="Choix du détecteur" sheetId="12" r:id="rId1"/>
    <sheet name="Expérimentation" sheetId="14" r:id="rId2"/>
  </sheets>
  <definedNames>
    <definedName name="_xlnm.Print_Area" localSheetId="0">'Choix du détecteur'!$B$1:$F$38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4" l="1"/>
  <c r="D11" i="14" s="1"/>
  <c r="C10" i="14"/>
  <c r="D10" i="14" s="1"/>
  <c r="C9" i="14"/>
  <c r="D9" i="14" s="1"/>
  <c r="C8" i="14"/>
  <c r="D8" i="14" s="1"/>
  <c r="C7" i="14"/>
  <c r="D7" i="14" s="1"/>
  <c r="C6" i="14"/>
  <c r="D6" i="14" s="1"/>
  <c r="D5" i="14"/>
  <c r="E30" i="12" l="1"/>
  <c r="E29" i="12" l="1"/>
</calcChain>
</file>

<file path=xl/sharedStrings.xml><?xml version="1.0" encoding="utf-8"?>
<sst xmlns="http://schemas.openxmlformats.org/spreadsheetml/2006/main" count="65" uniqueCount="51">
  <si>
    <t>Remplir manuellement une valeur</t>
  </si>
  <si>
    <t>Remplir manuellement une formule</t>
  </si>
  <si>
    <t>[%]</t>
  </si>
  <si>
    <t>Légende du tableur</t>
  </si>
  <si>
    <t>[-]</t>
  </si>
  <si>
    <t>Calcul automatique à ne pas modifier</t>
  </si>
  <si>
    <t>Formule à utiliser</t>
  </si>
  <si>
    <t xml:space="preserve"> (voir dossier ressources)</t>
  </si>
  <si>
    <t>[m]</t>
  </si>
  <si>
    <t>[lx]</t>
  </si>
  <si>
    <t>OUTIL DE DIMENSIONNEMENT DES LUMINAIRES DU PARCOURS SPORTIF BORIS CARENE</t>
  </si>
  <si>
    <t>[°]</t>
  </si>
  <si>
    <t xml:space="preserve"> (voir Dialus Evo)</t>
  </si>
  <si>
    <t>Hauteur du candélabre</t>
  </si>
  <si>
    <t>Hcand</t>
  </si>
  <si>
    <t>Dcand</t>
  </si>
  <si>
    <t>Angle de détection mini</t>
  </si>
  <si>
    <t>Distance de détection minimale</t>
  </si>
  <si>
    <t>Sélectionner le PIR</t>
  </si>
  <si>
    <t>Dmin</t>
  </si>
  <si>
    <t>Éclairement minimum</t>
  </si>
  <si>
    <t>Éclairement moyen</t>
  </si>
  <si>
    <t>Em</t>
  </si>
  <si>
    <t>Emin</t>
  </si>
  <si>
    <t>Nombre de candélabres</t>
  </si>
  <si>
    <t>Ncand</t>
  </si>
  <si>
    <t>Chosir dans la liste déroulante</t>
  </si>
  <si>
    <r>
      <rPr>
        <b/>
        <sz val="11"/>
        <color theme="1"/>
        <rFont val="Aptos Narrow"/>
        <family val="2"/>
        <scheme val="minor"/>
      </rPr>
      <t>CONCEPTION</t>
    </r>
    <r>
      <rPr>
        <sz val="11"/>
        <color theme="1"/>
        <rFont val="Aptos Narrow"/>
        <family val="2"/>
        <scheme val="minor"/>
      </rPr>
      <t xml:space="preserve"> - CHOIX DU PIR</t>
    </r>
  </si>
  <si>
    <r>
      <rPr>
        <b/>
        <sz val="11"/>
        <color theme="1"/>
        <rFont val="Aptos Narrow"/>
        <family val="2"/>
        <scheme val="minor"/>
      </rPr>
      <t>SIMULATION</t>
    </r>
    <r>
      <rPr>
        <sz val="11"/>
        <color theme="1"/>
        <rFont val="Aptos Narrow"/>
        <family val="2"/>
        <scheme val="minor"/>
      </rPr>
      <t xml:space="preserve"> - DIALUX</t>
    </r>
  </si>
  <si>
    <t xml:space="preserve">αmin </t>
  </si>
  <si>
    <t>E=f(α)</t>
  </si>
  <si>
    <t>Temps à l'état haut</t>
  </si>
  <si>
    <t>Période</t>
  </si>
  <si>
    <t>Rapport cyclique</t>
  </si>
  <si>
    <t xml:space="preserve">Eclairement </t>
  </si>
  <si>
    <t>Th</t>
  </si>
  <si>
    <t>T</t>
  </si>
  <si>
    <t>α</t>
  </si>
  <si>
    <t>[ms]</t>
  </si>
  <si>
    <t>Distance entre candélabres (Espacement poteau)</t>
  </si>
  <si>
    <t>Dopt</t>
  </si>
  <si>
    <t>Distance optimale entre les candélabres</t>
  </si>
  <si>
    <t>αmin = 2*(DEGRES(ATAN((Dcand/2)/Hcand)))</t>
  </si>
  <si>
    <t>Dmin = RACINE((Dcand/2)^2+Hcand^2)</t>
  </si>
  <si>
    <t>PWM</t>
  </si>
  <si>
    <t>Moniteur</t>
  </si>
  <si>
    <t>Série</t>
  </si>
  <si>
    <t>E MESURÉ</t>
  </si>
  <si>
    <t>Emax</t>
  </si>
  <si>
    <t>PIR à sélectionner -&gt;</t>
  </si>
  <si>
    <t>Détermination de la courbe caractéristique du spot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</si>
</sst>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i/>
      <sz val="11"/>
      <color theme="1"/>
      <name val="Aptos Narrow"/>
    </font>
    <font>
      <sz val="11"/>
      <name val="Aptos Narrow"/>
      <family val="2"/>
      <charset val="1"/>
    </font>
    <font>
      <sz val="11"/>
      <color theme="1"/>
      <name val="Aptos Narrow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8E8E8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rgb="FF7F7F7F"/>
      </patternFill>
    </fill>
    <fill>
      <patternFill patternType="solid">
        <fgColor theme="2" tint="-0.249977111117893"/>
        <bgColor rgb="FFA6A6A6"/>
      </patternFill>
    </fill>
    <fill>
      <patternFill patternType="solid">
        <fgColor theme="0" tint="-0.14999847407452621"/>
        <bgColor rgb="FFD1D1D1"/>
      </patternFill>
    </fill>
    <fill>
      <patternFill patternType="solid">
        <fgColor theme="0" tint="-4.9989318521683403E-2"/>
        <bgColor rgb="FFE8E8E8"/>
      </patternFill>
    </fill>
    <fill>
      <patternFill patternType="solid">
        <fgColor theme="7" tint="0.79979857783745845"/>
        <bgColor rgb="FFC0E6F5"/>
      </patternFill>
    </fill>
    <fill>
      <patternFill patternType="solid">
        <fgColor theme="5" tint="0.79979857783745845"/>
        <bgColor rgb="FFE8E8E8"/>
      </patternFill>
    </fill>
    <fill>
      <patternFill patternType="solid">
        <fgColor theme="4" tint="0.79979857783745845"/>
        <bgColor rgb="FFC0E6F5"/>
      </patternFill>
    </fill>
    <fill>
      <patternFill patternType="solid">
        <fgColor theme="5" tint="0.79998168889431442"/>
        <bgColor rgb="FFC0E6F5"/>
      </patternFill>
    </fill>
    <fill>
      <patternFill patternType="solid">
        <fgColor theme="7" tint="0.79998168889431442"/>
        <bgColor rgb="FFC0E6F5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indent="1"/>
    </xf>
    <xf numFmtId="0" fontId="0" fillId="5" borderId="11" xfId="0" applyFill="1" applyBorder="1" applyAlignment="1">
      <alignment horizontal="center" vertical="center"/>
    </xf>
    <xf numFmtId="0" fontId="0" fillId="9" borderId="4" xfId="0" applyFill="1" applyBorder="1" applyAlignment="1">
      <alignment horizontal="left" indent="1"/>
    </xf>
    <xf numFmtId="0" fontId="0" fillId="7" borderId="4" xfId="0" applyFill="1" applyBorder="1" applyAlignment="1">
      <alignment horizontal="left" indent="1"/>
    </xf>
    <xf numFmtId="0" fontId="0" fillId="8" borderId="3" xfId="0" applyFill="1" applyBorder="1" applyAlignment="1">
      <alignment horizontal="center"/>
    </xf>
    <xf numFmtId="1" fontId="0" fillId="9" borderId="7" xfId="0" applyNumberFormat="1" applyFill="1" applyBorder="1"/>
    <xf numFmtId="0" fontId="0" fillId="6" borderId="0" xfId="0" applyFill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5" borderId="7" xfId="0" applyFill="1" applyBorder="1"/>
    <xf numFmtId="0" fontId="0" fillId="5" borderId="15" xfId="0" applyFill="1" applyBorder="1"/>
    <xf numFmtId="0" fontId="0" fillId="5" borderId="10" xfId="0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 wrapText="1"/>
    </xf>
    <xf numFmtId="0" fontId="0" fillId="3" borderId="15" xfId="0" applyFill="1" applyBorder="1"/>
    <xf numFmtId="0" fontId="4" fillId="11" borderId="10" xfId="0" applyFont="1" applyFill="1" applyBorder="1" applyAlignment="1">
      <alignment horizontal="center" vertical="center"/>
    </xf>
    <xf numFmtId="2" fontId="0" fillId="4" borderId="7" xfId="0" applyNumberFormat="1" applyFill="1" applyBorder="1"/>
    <xf numFmtId="0" fontId="4" fillId="0" borderId="0" xfId="0" applyFont="1"/>
    <xf numFmtId="0" fontId="4" fillId="11" borderId="1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left" indent="2"/>
    </xf>
    <xf numFmtId="2" fontId="0" fillId="0" borderId="0" xfId="0" applyNumberFormat="1"/>
    <xf numFmtId="0" fontId="0" fillId="0" borderId="0" xfId="0" applyFill="1"/>
    <xf numFmtId="0" fontId="0" fillId="4" borderId="12" xfId="0" applyFill="1" applyBorder="1" applyAlignment="1">
      <alignment horizontal="left" indent="1"/>
    </xf>
    <xf numFmtId="0" fontId="0" fillId="13" borderId="2" xfId="0" applyFill="1" applyBorder="1" applyAlignment="1">
      <alignment horizontal="left" indent="1"/>
    </xf>
    <xf numFmtId="0" fontId="5" fillId="5" borderId="11" xfId="0" applyFont="1" applyFill="1" applyBorder="1" applyAlignment="1">
      <alignment horizontal="center" vertical="center"/>
    </xf>
    <xf numFmtId="0" fontId="7" fillId="0" borderId="0" xfId="1" applyFont="1"/>
    <xf numFmtId="0" fontId="6" fillId="0" borderId="0" xfId="1"/>
    <xf numFmtId="0" fontId="6" fillId="15" borderId="3" xfId="1" applyFont="1" applyFill="1" applyBorder="1" applyAlignment="1">
      <alignment horizontal="center"/>
    </xf>
    <xf numFmtId="0" fontId="6" fillId="18" borderId="4" xfId="1" applyFont="1" applyFill="1" applyBorder="1" applyAlignment="1">
      <alignment horizontal="left" indent="1"/>
    </xf>
    <xf numFmtId="0" fontId="4" fillId="11" borderId="8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2" fontId="0" fillId="4" borderId="14" xfId="0" applyNumberFormat="1" applyFill="1" applyBorder="1"/>
    <xf numFmtId="0" fontId="6" fillId="0" borderId="0" xfId="1" applyFont="1" applyFill="1" applyBorder="1" applyAlignment="1">
      <alignment horizontal="left" indent="1"/>
    </xf>
    <xf numFmtId="0" fontId="6" fillId="19" borderId="13" xfId="1" applyFont="1" applyFill="1" applyBorder="1" applyAlignment="1">
      <alignment horizontal="left" indent="1"/>
    </xf>
    <xf numFmtId="0" fontId="8" fillId="0" borderId="0" xfId="1" applyFont="1" applyAlignment="1">
      <alignment horizontal="right" vertical="center"/>
    </xf>
    <xf numFmtId="0" fontId="6" fillId="16" borderId="5" xfId="1" applyFont="1" applyFill="1" applyBorder="1" applyAlignment="1">
      <alignment horizontal="center" vertical="center"/>
    </xf>
    <xf numFmtId="0" fontId="6" fillId="17" borderId="14" xfId="1" applyFont="1" applyFill="1" applyBorder="1" applyAlignment="1">
      <alignment horizontal="center" vertical="center"/>
    </xf>
    <xf numFmtId="0" fontId="6" fillId="16" borderId="9" xfId="1" applyFont="1" applyFill="1" applyBorder="1" applyAlignment="1">
      <alignment horizontal="center" vertical="center"/>
    </xf>
    <xf numFmtId="0" fontId="6" fillId="17" borderId="16" xfId="1" applyFont="1" applyFill="1" applyBorder="1" applyAlignment="1">
      <alignment horizontal="center" vertical="center"/>
    </xf>
    <xf numFmtId="0" fontId="6" fillId="16" borderId="6" xfId="1" applyFont="1" applyFill="1" applyBorder="1" applyAlignment="1">
      <alignment horizontal="center" vertical="center"/>
    </xf>
    <xf numFmtId="0" fontId="6" fillId="17" borderId="15" xfId="1" applyFont="1" applyFill="1" applyBorder="1" applyAlignment="1">
      <alignment horizontal="center" vertical="center"/>
    </xf>
    <xf numFmtId="0" fontId="6" fillId="20" borderId="7" xfId="1" applyFill="1" applyBorder="1" applyAlignment="1">
      <alignment horizontal="center" vertical="center"/>
    </xf>
    <xf numFmtId="0" fontId="6" fillId="19" borderId="7" xfId="1" applyFill="1" applyBorder="1" applyAlignment="1">
      <alignment horizontal="center" vertical="center"/>
    </xf>
    <xf numFmtId="0" fontId="6" fillId="0" borderId="0" xfId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18" borderId="7" xfId="1" applyFill="1" applyBorder="1" applyAlignment="1">
      <alignment horizontal="right" vertical="center"/>
    </xf>
    <xf numFmtId="1" fontId="6" fillId="22" borderId="7" xfId="1" applyNumberFormat="1" applyFill="1" applyBorder="1" applyAlignment="1">
      <alignment horizontal="right" vertical="center"/>
    </xf>
    <xf numFmtId="0" fontId="9" fillId="20" borderId="7" xfId="1" applyFont="1" applyFill="1" applyBorder="1" applyAlignment="1">
      <alignment horizontal="center" vertical="center"/>
    </xf>
    <xf numFmtId="0" fontId="9" fillId="21" borderId="7" xfId="1" applyFont="1" applyFill="1" applyBorder="1" applyAlignment="1">
      <alignment horizontal="center" vertical="center"/>
    </xf>
    <xf numFmtId="0" fontId="10" fillId="0" borderId="0" xfId="1" applyFont="1"/>
    <xf numFmtId="2" fontId="4" fillId="12" borderId="15" xfId="0" applyNumberFormat="1" applyFont="1" applyFill="1" applyBorder="1" applyAlignment="1">
      <alignment horizontal="right" vertical="center"/>
    </xf>
    <xf numFmtId="0" fontId="1" fillId="13" borderId="7" xfId="0" applyFont="1" applyFill="1" applyBorder="1" applyAlignment="1">
      <alignment horizontal="center" vertical="center"/>
    </xf>
    <xf numFmtId="0" fontId="6" fillId="0" borderId="0" xfId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10" xfId="0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6" fillId="14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5F663D8-5CDB-754B-A267-B58C8FB8238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b="1">
                <a:latin typeface="Arial" panose="020B0604020202020204" pitchFamily="34" charset="0"/>
                <a:cs typeface="Arial" panose="020B0604020202020204" pitchFamily="34" charset="0"/>
              </a:rPr>
              <a:t>Courbes caractéristiques du spot</a:t>
            </a:r>
            <a:r>
              <a:rPr lang="fr-FR" b="1" baseline="0">
                <a:latin typeface="Arial" panose="020B0604020202020204" pitchFamily="34" charset="0"/>
                <a:cs typeface="Arial" panose="020B0604020202020204" pitchFamily="34" charset="0"/>
              </a:rPr>
              <a:t> LED</a:t>
            </a:r>
            <a:endParaRPr lang="fr-FR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E=f(α)</c:v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Expérimentation!$D$5:$D$11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Expérimentation!$E$5:$E$11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5-E645-AB0C-32C768BE7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183423"/>
        <c:axId val="870231679"/>
      </c:lineChart>
      <c:lineChart>
        <c:grouping val="standard"/>
        <c:varyColors val="0"/>
        <c:ser>
          <c:idx val="1"/>
          <c:order val="1"/>
          <c:tx>
            <c:v>N_PWM=f(α)</c:v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Expérimentation!$A$5:$A$11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B5-E645-AB0C-32C768BE7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816736"/>
        <c:axId val="2141812239"/>
      </c:lineChart>
      <c:catAx>
        <c:axId val="8701834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none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b="1" cap="none" baseline="0">
                    <a:latin typeface="Arial" panose="020B0604020202020204" pitchFamily="34" charset="0"/>
                    <a:cs typeface="Arial" panose="020B0604020202020204" pitchFamily="34" charset="0"/>
                  </a:rPr>
                  <a:t>Rapport cyclique 𝛼  [%]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none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231679"/>
        <c:crosses val="autoZero"/>
        <c:auto val="1"/>
        <c:lblAlgn val="ctr"/>
        <c:lblOffset val="100"/>
        <c:tickLblSkip val="1"/>
        <c:tickMarkSkip val="5"/>
        <c:noMultiLvlLbl val="0"/>
      </c:catAx>
      <c:valAx>
        <c:axId val="870231679"/>
        <c:scaling>
          <c:orientation val="minMax"/>
        </c:scaling>
        <c:delete val="0"/>
        <c:axPos val="l"/>
        <c:majorGridlines>
          <c:spPr>
            <a:ln>
              <a:solidFill>
                <a:schemeClr val="dk1">
                  <a:lumMod val="15000"/>
                  <a:lumOff val="85000"/>
                </a:schemeClr>
              </a:solidFill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none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b="1" cap="none" baseline="0">
                    <a:latin typeface="Arial" panose="020B0604020202020204" pitchFamily="34" charset="0"/>
                    <a:cs typeface="Arial" panose="020B0604020202020204" pitchFamily="34" charset="0"/>
                  </a:rPr>
                  <a:t>Éclairement en lx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none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\ \l\x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183423"/>
        <c:crosses val="autoZero"/>
        <c:crossBetween val="midCat"/>
      </c:valAx>
      <c:valAx>
        <c:axId val="2141812239"/>
        <c:scaling>
          <c:orientation val="minMax"/>
          <c:max val="255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b="1"/>
                  <a:t>PWM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91816736"/>
        <c:crosses val="max"/>
        <c:crossBetween val="between"/>
      </c:valAx>
      <c:catAx>
        <c:axId val="79181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41812239"/>
        <c:crossesAt val="50"/>
        <c:auto val="1"/>
        <c:lblAlgn val="ctr"/>
        <c:lblOffset val="100"/>
        <c:noMultiLvlLbl val="0"/>
      </c:cat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34325</xdr:colOff>
      <xdr:row>11</xdr:row>
      <xdr:rowOff>93551</xdr:rowOff>
    </xdr:from>
    <xdr:to>
      <xdr:col>4</xdr:col>
      <xdr:colOff>1465607</xdr:colOff>
      <xdr:row>15</xdr:row>
      <xdr:rowOff>185763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E07096-0766-D54A-9853-D5EF6D243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1" y="2393281"/>
          <a:ext cx="1431282" cy="870230"/>
        </a:xfrm>
        <a:prstGeom prst="rect">
          <a:avLst/>
        </a:prstGeom>
      </xdr:spPr>
    </xdr:pic>
    <xdr:clientData/>
  </xdr:twoCellAnchor>
  <xdr:twoCellAnchor>
    <xdr:from>
      <xdr:col>5</xdr:col>
      <xdr:colOff>1333114</xdr:colOff>
      <xdr:row>19</xdr:row>
      <xdr:rowOff>73754</xdr:rowOff>
    </xdr:from>
    <xdr:to>
      <xdr:col>5</xdr:col>
      <xdr:colOff>2376813</xdr:colOff>
      <xdr:row>19</xdr:row>
      <xdr:rowOff>128419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8422EA63-C06B-DD46-8647-205717CB4B5D}"/>
            </a:ext>
          </a:extLst>
        </xdr:cNvPr>
        <xdr:cNvCxnSpPr/>
      </xdr:nvCxnSpPr>
      <xdr:spPr>
        <a:xfrm flipV="1">
          <a:off x="7886314" y="3934554"/>
          <a:ext cx="1043699" cy="5466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28814</xdr:colOff>
      <xdr:row>22</xdr:row>
      <xdr:rowOff>114415</xdr:rowOff>
    </xdr:from>
    <xdr:to>
      <xdr:col>4</xdr:col>
      <xdr:colOff>1490761</xdr:colOff>
      <xdr:row>25</xdr:row>
      <xdr:rowOff>147470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FBCC83-1248-1147-AB50-11C8647DDFD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638" r="59755" b="7243"/>
        <a:stretch/>
      </xdr:blipFill>
      <xdr:spPr bwMode="auto">
        <a:xfrm>
          <a:off x="5074490" y="4576577"/>
          <a:ext cx="1461947" cy="605127"/>
        </a:xfrm>
        <a:prstGeom prst="rect">
          <a:avLst/>
        </a:prstGeom>
      </xdr:spPr>
    </xdr:pic>
    <xdr:clientData/>
  </xdr:twoCellAnchor>
  <xdr:twoCellAnchor editAs="oneCell">
    <xdr:from>
      <xdr:col>5</xdr:col>
      <xdr:colOff>2400300</xdr:colOff>
      <xdr:row>18</xdr:row>
      <xdr:rowOff>63500</xdr:rowOff>
    </xdr:from>
    <xdr:to>
      <xdr:col>6</xdr:col>
      <xdr:colOff>990600</xdr:colOff>
      <xdr:row>26</xdr:row>
      <xdr:rowOff>54918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12230AA-2430-7A43-877D-83F77C8D0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53500" y="3670300"/>
          <a:ext cx="3022600" cy="15154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304800</xdr:colOff>
      <xdr:row>6</xdr:row>
      <xdr:rowOff>114300</xdr:rowOff>
    </xdr:to>
    <xdr:sp macro="" textlink="">
      <xdr:nvSpPr>
        <xdr:cNvPr id="2" name="AutoShape 1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B69B0592-D05E-CA4A-AB8D-FAEBF365651F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914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304800</xdr:colOff>
      <xdr:row>6</xdr:row>
      <xdr:rowOff>114300</xdr:rowOff>
    </xdr:to>
    <xdr:sp macro="" textlink="">
      <xdr:nvSpPr>
        <xdr:cNvPr id="3" name="AutoShape 2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913DD3DD-2800-8246-B191-72F0DAA4F8CC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914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304800</xdr:colOff>
      <xdr:row>6</xdr:row>
      <xdr:rowOff>114300</xdr:rowOff>
    </xdr:to>
    <xdr:sp macro="" textlink="">
      <xdr:nvSpPr>
        <xdr:cNvPr id="4" name="AutoShape 3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ABD50C08-8D41-9645-A915-833F311953CB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914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114299</xdr:rowOff>
    </xdr:to>
    <xdr:sp macro="" textlink="">
      <xdr:nvSpPr>
        <xdr:cNvPr id="5" name="AutoShape 4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98646DAE-79A8-C44E-902A-668D3DB8E748}"/>
            </a:ext>
          </a:extLst>
        </xdr:cNvPr>
        <xdr:cNvSpPr>
          <a:spLocks noChangeAspect="1" noChangeArrowheads="1"/>
        </xdr:cNvSpPr>
      </xdr:nvSpPr>
      <xdr:spPr bwMode="auto">
        <a:xfrm>
          <a:off x="15265400" y="23622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114301</xdr:rowOff>
    </xdr:to>
    <xdr:sp macro="" textlink="">
      <xdr:nvSpPr>
        <xdr:cNvPr id="6" name="AutoShape 5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AC735EEE-D6E1-FA4F-8A08-DA5C5B9FFA78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3086100"/>
          <a:ext cx="304800" cy="29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114301</xdr:rowOff>
    </xdr:to>
    <xdr:sp macro="" textlink="">
      <xdr:nvSpPr>
        <xdr:cNvPr id="7" name="AutoShape 6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EFCC503E-1888-E140-8E27-39EBDBA9A3E5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3086100"/>
          <a:ext cx="304800" cy="29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114301</xdr:rowOff>
    </xdr:to>
    <xdr:sp macro="" textlink="">
      <xdr:nvSpPr>
        <xdr:cNvPr id="8" name="AutoShape 7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01A6FA49-FCFB-A344-8AE9-2BC2821978A0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3086100"/>
          <a:ext cx="304800" cy="29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114301</xdr:rowOff>
    </xdr:to>
    <xdr:sp macro="" textlink="">
      <xdr:nvSpPr>
        <xdr:cNvPr id="9" name="AutoShape 8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2E458C87-419B-FB46-BF3D-78127BD30DF5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3086100"/>
          <a:ext cx="304800" cy="29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114301</xdr:rowOff>
    </xdr:to>
    <xdr:sp macro="" textlink="">
      <xdr:nvSpPr>
        <xdr:cNvPr id="10" name="AutoShape 9" descr="data:image/png;base64,iVBORw0KGgoAAAANSUhEUgAAARcAAADSCAIAAADv4xMwAAAACXBIWXMAAAsxAAANuAEDgCG1AAAgAElEQVR4nOx9Z2AU1ff23b7JZjeNFNLpCb2EGkpIAAERqaEYjIogzVAFQZGiqGCkd6QJaOhFOiShg6gQakIIpNct2Wzv8344f+87v93sspkJECLPp9nZe++cOXPrueeeh2E2m/Pz89VqNZ/P5/F4KpXKYrF4eXn5+/ujf0EQRHZ2touLi4uLi7e3N3ppMBqNGo2Gz+drtVqEkIuLC4/He3mPwygvLzcYDFY3mUymv78/k8lECInF4vLycoFAoNPpWCxWkyZNIE1BQYG7u7tIJCJnlEqlAoGAz+cjhNRqtV6v9/LyegVvgWE0GlUqlaenJ74jk8mEQiGHw0EIqVSq0tJSvV7fokUL58t89OiRp6dnQEAAQqi0tFQqlUJ2s9mcmZnZsGFDFxcXcuKgoCB3d/caeyU7UKvVubm5CKEWLVoQBCGRSHx8fBBCMpnMxcVFoVDIZDKLxeLv7w/1Fqp6RESEwWAoKirSaDQIobCwMJ1O5+npyWQyFQoFk8k0mUxlZWUmk0kkEgUHB0OBJSUldjX29OlTFosVExMTFhaGEIqMjIyKimrYsKHFYiH+hdFoHDp0KELo/fffJ14msrOzO3bsuGTJklmzZs2cOTMpKUkqlb7UJwI6duxoqxmhUFhaWgoJ9u7dGxMT4+Xl1aFDh4SEBJzxp59+unnzplVpAwYMOHToEFwnJyfHx8e/glcgIzMzs3Xr1vfu3YOf6enpLVu2fPbsGfxcsmRJo0aNYmJiDh8+rNFoXliayWS6cOFC7969ExISsrKysrOzx48fHxMTc/78+dLS0g0bNsTExCxbtqy4uJggCKVSuWfPnpiYmLlz5+bk5Ly0VyQIgigoKFi0aFFMTEzv3r2Tk5Nv377dt29f+Gv06NG//fZb9+7du3XrFhMTM23atJycnMzMzNGjR/fu3fvatWsnT5709/ePiYmJiYm5efNmbGysRCIhCGLBggU//fTTp59+2rZt25iYmDFjxmRkZOTm5iYmJsbExPzyyy8qlcpWEiaPx1u2bFlKSsqHH36IENq8efOlS5fGjx/PYDBwfWKz2Vu3bkUI6fX6muxJbMBms58+ferj49OnT5+YmJgbN27cvn37pT4RoNPp2Gx2YmLipEmTPv3005kzZwYHB0NHBfjggw9SUlLatWu3efPmXbt2lZWVbd269c6dO7GxsdD7rFu3bt26dffv37927Zq3t3ejRo0QQmvWrDl48CCXy30Fr0CGQCC4f//+559/Dj8/++yzhw8fCgQC+CmXyydOnJiSkrJs2TKVSqXRaJKSku7duwf/bt++fffu3Tk5OVevXoU7arV64sSJqampI0eOXL169Q8//BAdHZ2SkvLFF1+cPXv21KlTKSkpDx8+PH78OEIoOzt748aNKSkpJpNpx44dCCGtVnvmzBmEUEZGxq1btxBCR44c+fnnn3U6Hc3XPHjwYEFBQUpKSmpq6tOnT8ViMUEQ8JfFYjEYDAKB4NixYykpKYGBgTt27FiwYMFnn32Wmpp69erVkpKSQYMGpaSkpKSkREREKBQKnNFkMun1+jVr1kCjWLZs2fr16/39/VNSUnJzc1Uqla0k7ODg4Hnz5iGEzGYzqIzNZi9YsGDhwoWVlZUCgWDKlCnBwcEw4WGxWAihc+fOXbx48fPPPw8JCaGpCCtotdq2bdtOnjwZfq5fvx6e+LLBZDI5HE6DBg26du3q7+//xx9/uLm5wVzOCkajESF08+bNb775Jjk5edOmTUOGDDGZTM+fP793797du3eHDRs2a9astm3brl69Oi8vT6FQvNQ5cJXQ6/XNmjXr2LFjSkqKxWLp1q1bRUUF7gEZDAbMk5lMZn5+/tmzZ0tLS7dv3x4fH5+Xl/fgwYOAgIDz588nJyenpaUhhPh8/rRp0+bMmfPw4cOmTZt+9NFHhw8f/uuvv+bNm+fu7g5aYrPZMF1kMpnQa4BKEUIymeyLL74YMGDAiRMnCgoKpFLp1atXGQyGxWKh+ZocDgdXj6+//vru3bu4TJCKxWK5urrChUKhSEhIOHjwYMeOHb/88svDhw9fvXp1+vTpn376abNmzXA5zH8BE3IulyuTyT799NNff/31yZMn3377bZWSsG0lM5lMQ4cOvX379ty5c/fv33/lypXff/9dKBTiNLt27ZLJZC+ji2UwGCaTCf+ssh6/DHC5XK1WO3PmzHHjxnXq1Al6cfIrY0Bvp9fr+/btGx0dvXHjRqPRuGnTpps3b164cOGXX34ZNGgQQkipVG7btu3Ro0fHjh07fPjwq3kLDJ1O16ZNm+bNmx8/ftxoNHbp0iU/Px/3/SKRaPv27deuXZs+fbparT516tSNGzdmzJhx7dq1w4cPh4WFrV69+vnz5xEREZCey+XOmjULOgUGg6FQKPh8vqenJ6y1yHMWAL4DF0wmExZIfD7f19c3OTm5rKzs/PnzNf7WVs2Sy+UqlcpRo0a5uLgEBgZ+9NFHbdu21Wg0M2fO3Lp1K5PJhPs8Hs8qI5PJZLPZX3zxha+vr0gk+vLLL3v06EEQxOLFi3/44QeYeljBupqy2WyTyXTy5Mn27dvPnj27T58+N27cKCsrgzYjFAp///33oKCgo0ePks0PbzrwTMDNzQ06IfJNWzCZTOjaod/y8PBQKBQSiQR3aQwGA2ZQWq3Wtp69bDAYDIlE0r9/fxcXFy8vr759+0okEiyGXq+PiIgYMWJEfHy8SCRis9k417Zt244fPz506NCGDRv27NkTF2ixWGbMmDFmzBiCIE6cONGiRYu5c+fu2rWroqICEhAEAXMZfIH+nd2w2Wy4YDAYUqn022+/zcnJiYyMVCqVNF/TbDbjb2Q2my0WC360xWIxGo1cLvfdd98dMWKEm5vbgwcPTCbT6NGj33nnnblz51ZWVnbq1Gnu3LlNmzbV6/WQGPKaTCaCIHr06DFixIjw8PBbt26Zzebo6OjZs2fPnTu3uLjYVhLrVkQQBIPBcHV1vXnzZrdu3Y4dOxYUFOTq6mo2m/l8flpa2vTp07dv337lyhWaKqgStoPPK66CbDbbgVVQp9NBvwVTZ4SQRqNxcXHZtGlTfHz8d999R66RIpGooKCgpKQEJoGvEhaLRaFQBAQECIVCd3f3gIAApVKJe1ylUtm2bdtRo0ZBShcXl8LCQqPRyGazw8LCduzYoVAoDh8+nJiYCOm1Wu2ECRPy8vJKS0vd3Nz8/PwkEklhYWFAQICrqyuHwyksLISufdKkSUVFRR4eHoWFhbAsQQhJJBI+n19YWKhSqXg8np+f386dO/V6fZULjGrB1dXVYrEUFhbm5+cnJiZKJBKRSFRYWFhYWMhisbhcrsViGTt2LAxH//zzz88//3zixInWrVs/efLEYrEUFxdDYpPJ5OnpmZeXV1hYqNfrXV1dVSrVgAEDRo0a1bp168uXL+/Zs2f16tWNGjUqKiqqcjn3/2d0UHvc3NwYDIZGo4mOjj5+/HhZWVl+fn5wcDCbzdbr9b169RoyZMi4cePee++9I0eOvPfeezQVASgpKXFzc6uoqDCbzWDjBmg0GiaTmZeX5+vrW1FRAaPES7UaSySSvLw8e/82adIEaoanp2eDBg0QQg0aNBCJRGFhYR9//PGtW7dwTXV1dd22bVtCQkJlZeWQIUNensBVgs/nN2vWDCE0e/ZsuNOsWTM8xgYFBWHTfOvWrRcsWBAXFzd69OgJEyZMnz49Ozv7xIkTaWlpuF/n8/lz5swZPXp0+/btf/rpJ4QQZPn1119DQkJ4PF5cXNykSZPi4uKOHz/erl27RYsWxcXFDRs2bOrUqY8ePfrpp58WLlwYFxfXs2fPxYsXJyUlpaam7t+/38/Pj+Zrjhs3zmKxxMXFEQSxatWqdu3aCQSCuLg4hNDMmTMHDx58/PhxrVbr7u7u4+PD4XAmTJgwbdq0goKC06dPp6en5+XlQeJdu3bt3bt31KhRBoNh8ODBEydOfPz4MXTfPB4vNDR02LBhy5cvf/fddzds2FDljI4BY2JOTs6UKVPOnj377bffTp8+HQx/q1ev3rp1a35+/rFjx+7cuTNy5MhmzZodOnTo8uXLiYmJFotl9+7d8fHxNFcvjx8/Xr16dWBgYHFxcXBwsFgsXrNmDfz19ddfQ1fXsGHD4uJioVCo0+kSExOrfBM6aNKkSXZ2tu394uLi+vXrvzB7ZWXl6NGjW7du/eOPP5IHT71ejxfZtRl6vR76ULAhVbni1ev1bDYbpqwwX8KDNs4OExnynXnz5o0ePbpdu3Z6vZ7D4TCZTKPRaLFYanAbECYFZGHwTywPvjaZTBaLBV7QbDbDIpzL5TIYDIPBQBCEvYwEQRgMBnti/18rSklJ2b59O5fL1el0mzdvZrPZU6ZMgVF+/vz5zZs3//zzz7Varclk6tOnT3x8/NatW2/evOnm5rZu3TqaWjh27BiXy5VIJC1btkxNTZ0zZw75359++qlfv343btxo1apVeXm50WgMDAzs3r07zYdaYdmyZTk5OQih/zP/M5kIIT6fv2LFCjDyvMVbOADDwRparVajf3ffwVxLEIROp9Pr9W5ubrBqrKysZDKZePRnsVj4GuoiTHIYDIZVMtjVRQi5urpCuzeZTDweT6vV4oUEi8UCdwEul2s2myGXyWQyGAxWD4LaDw8iW1E5HI6rq2tlZaWVPBwOB/a2IZmXlxfue3AygiDkcjmDwahSbHJp6N81NP7LnjxOik1BjVbykEtwMhk1sR1/fUhJX2yCIDw8PMg+IgaDobS09BUvmwmC4HA4ttMTu5MxqVT6/PlzcAhisVhPnjyRy+UqlcpoNMpksvLycqVSqdFojEajRCLh/Ivy8nIGgwHXlZWVKpUKrs1mc3l5OTmZxWKBa4lEUlZWZjAYYE1cWlqKk0kkkoqKCoIg9Hp9RUVFcXGx0WiEsaKsrAz2KDgcjkwmgwkDh8MxGAwymQyX8ODBg/nz50NKuVyuVqvhfkZGxvfff4+TPX36VCqVKpVKpVKZk5OTm5urVCpVKpWt2GazGa5VKlVlZSVcW8kjlUqNRiNc63S6iooKuGaxWGVlZSwWC35WVFTodDostlQqxQ8qKyuDqSCoEYttNpvFYjFZHviuHA5HqVQqFAq4RgiRxRaLxSaTCa7VarVcLq9SbJlMZjAY4Fqv12M1stlssthyuVyr1cK1yWSy9/UVCoVKpYLCHasRi81gMMjJJBIJVqNWq5VKpeT6iR/06mHbWKz3i8gQiUR4CahUKsGHCiGk1+uFQiGs8qGZYau3QqHw9/cHUxVoytfXFyGk0+kMBgNOplQq/fz8YJYJnT38ZTQatVotTqZWq318fGBBz+Fw1Go1/EUQhEqlwl2CVqv18vKCTQmFQsFgMHAJDx8+vHz58oYNGxBCMCGuV68e3L9165aV2KAgi8XCYDDgxfV6vV6vJ4vt6+sLDmMwxYe/zGYzlg0hpNFofHx83NzcEEIymUypVJJLwGrU6XTu7u7g7QZmX5yssrLS398fFiFms5nL5YJ7GAzUVmrEyxiCIKpUo0ql8vX1hakpm83W6XT21Ojt7Q39fWVlpUwmI+sHiw3GN5ibqNVq/O2svj50vqDGKr8+WDvAaQ3+MplMGo3G6uuDGrlcLp44ADhVjQmvDfaclCQSCdkPSq/XY886g8EANnXYHNDr9VUmM5lMDpLB/IcgCKPRCCMMQRAWi4WczGg04mQwkasyGVkenEwmk0kkktu3b3fs2BF8SaVSKU528eLF/v37Vym2lTz42lZse/KQk8EUlPyXPbGpqdGe2DWlRvxXlcmcl8eBGu2JTU4mFotftlceHdid0TEYDHANJtsx4C8OyfMCe3wAyMnwpLbKZNiyx2azydss5GTkTWWYUVSZjCwPTrZu3brGjRv37dv37t27DRs2bN269ZkzZ+z5E5HFJstDEARZBiux7cmDk1ksFq1Wq9Pp8ErPgdjU1Fil2DWoRlsZnPz6zqvRntiQjCAIjUaj0+le/ea187DbiphMpkqlKigoIG/gVAsVFRVWo3B1IRaLKfsszp8/f8yYMZWVlSaTSalUTp8+ffTo0dUtxGg0lpeXUxMAshcUFOTl5dHZYayoqKC5zU9HjQghgiDKysrouL0ZDAbKajSbzcXFxVKp9JW5g1GBvUHKakb3hmLq1Kk+Pj4rV660um81o3uLWo43dUaHHDqSvSlYvHhxYGDgzJkzX7cgb0ELtbwqOmpFtXkm6iQEAkFSUlIt/wZv8ULU8qpotxWxWKyKioqMjAzKk3KxWCyTyagKhhBC+EwvZWRkZNBxnNXr9YWFhXSyZ2VlZWRkYN9nChCLxXSyI9pqJAgiPz8fb4ZSgE6no6xGk8mUnZ1dVFRE4aTZRx991KdPnz59+sTGxu7bt4+aAM7A7n6RxWIRCAQBAQHYi7G6cHd3p9mFeHt7V7nJ5TxCQ0N79epFOTuHw4H9JcrZAwMDiX+9s6jhtauRwWD4+PjQWdzjbToKYLFY9evXh/AJ1c07Y8aMP//8c82aNTt27AgODlar1Vwul8PhwL4Cl8utqKgwGAxBQUGQvrCw0MvLi4LPl13VEATB5XLB06e6hQJAYmp5AXw+n+ZZV4IgUlNTKduX8JlHytkFAoGbmxsdPdQGNbq4uNBpyXTUCCe1XF1dKUzL27Zt26VLl5CQkC5dugQGBn744YeXLl1CCKWnp0+ePPnQoUNRUVFxcXHnzp1TKpVpaWkTJkxYuXKlWCyu7oPq+LrIzc2tR48etdpI+hZOgHJV1Gq1eC7atGnTzMxMsVj84MGDxo0b5+fnDx48OC0t7eeff05NTZ07d+4HH3xw5cqVVatWVfcpL9gvKikpobzVoFQqwZ+VMuRyuW2AK+dBEERBQcGDBw8oWxeMRiOdNYnRaCwtLS0uLqazLAF/RcrZEUIwb6GcnSAIahMqDDpqtFgs4HdCvyv84Ycf9u7de+vWrQ0bNnzzzTcmkwmixxEEwWazZTLZyZMnQ0NDBw4cWN2SHc3WwCODsvpMJhPNiQScRaFTgsVioRMVjSAIOidVCYIAL1s6S3NyIArKJdBUI83junTUSPzrc0R5bUnuQz/77DMIcYUQMpvNUKZOp6usrAwODk5OTr5//z6FGZ0j64JIJAoNDaUkOUIIkaMKUgO4YFIGg8EIDg6mIwaXywVvWsrZ6YdJqg1qpHkulY4aWSxWUFCQTCaj5gdjNpvJk6lPPvmkVatWEMpHJBJt2bLlwYMHo0eP7tatW2VlZVxcnFAo/Oijj6r7FEdjUR3YZtFqtRkZGXXgRf7joDyWtmzZknyQtLKy0tXVValUurq6ajSahg0bjhgxYvjw4Ww2e+LEiV5eXm3btoXD9tWCo1ZkNpsNBgObzaY2JYVpDJ1JnclkgiA7lEtgs9ndu3enXAJBEGazmbKVEs9kKOsQIWQ2m+GUG7Xs6N+pNR1bkclkoqwERE+NBEGYTCbKE0J3d/d27drhn8uWLVu5ciUMrSKR6J133oEoLgghFouFr6sLuy8GgfCePn0aEhJSZWS2F0IikbDZbDoxDUtLSz09PXFQTwrIyso6d+5cdHQ0tex6vb68vJzyrEyv1+fm5ppMpoCAAMpBV+AYHJ2YLSUlJd7e3pSPvlsslqKioqCgIModok6nE4vF1NRoNptzcnI0Go2TFUmpVObm5mIXaiaTSa69gwcP9vPzy8rKIggC4g48efLEXlEcDqdBgwbO9D52W5HZbHZ3dw8LC6PcC9JZUQACAwNpWtvDw8N79+5NOTufz4dg55SzN2vWjCCFwqAA+moMCgqiudsTEhJCpwQXFxfKamSz2U2aNBGLxU4aKvfv3798+fJ27dopFApXV1etVnv27Fn8L4fDgch1UDJyaLwJDQ19+vSpM5t1L9gvojORgLP7lLOjmtiwMhqNjx49orMuov8KTCaTTiG1QY2vt4RqaUCn04WFhY0YMSI5OXnatGn9+vUj/0u2+sLxRwdFGY1GJ59bx3ddORyOh4fH65biLejC+d7cw8Pj4sWLo0aN+vPPP6dNmzZr1iyEUIsWLdasWdO4cWOE0IwZM9asWQNh4dauXQtxBWfPnr127dpx48ZBIQkJCWvWrKlXr56T+2yOvFErKyufPn0KO6dFRUV400MsFmMXVY1GU1paCtcEQUCAEfgplUrlcjlc6/X6kpISXHhJSQkOvl5RUYEDUxiNRnIE19LSUjzBVSgU2JBvNpuLiorwCFNWVoaPwanV6rKyMixPUVERXlaJxWIIBmQLstgymQxvEdqKjc2mcrkci20ymYB3BMsD0w+9Xv/s2bOnT5/Cc2GBgftCiABjT2zcTUqlUiy2Tqezkgd/5oqKCuz7a6XGkpISrMbKykqJRGJPjXiXXKVSWclD/vrY6KzVavHXt1KjVCp1oEb89clqrPLrWyyWnJyckpISJ1dl+HXYbDbEkOjSpcukSZOys7M///zzqKioSZMmlZWVtWzZcvLkyYWFhTNmzOjcuTNEdW3btu3IkSPHjBnTsmXL3NxcsOs481BH+0U8Hs/LywtH6Mb9gaurK7a3cDgciC+BEGIwGEKhEL+ti4sLzsJisXAyhBDZPY/P5xOkE9HktSA5GY/HI0fBJicTCAT4pDGHwyFbI7hcbmZmJvFvyC57ZiLy25HZrNhstgOxyQwF5LjvAoEAJtNsNtvT0xN7o4LYtslATiw2JCPLQz5fbSUP1gnZUc1WjfhBfD6ffGLcSo1keezph6xGK3msvj5+U9uvTxabHEbLVmwGgwGzCcrG7vr163/wwQcXLlyIjY29cuXKs2fPvv/++xEjRowaNWrGjBknT54MDw9/+vTp8uXLx44dGx0drdPp+vfv36lTJ7KuHMNuKyIIgs/nY8MIORQYuZpaxRYia4FsFGKz2eS/yNfkWmurR3zN4/Hw7jWTySTLQ07G5XJxDWAwGAEBAb169YIa4MDW56Q85GvHtRZnJ9vWIHg3/ulAjeRk9NVIviZ7ADivxpf39Z1Ro6enp8VioXxCh8fj3bt377vvvlu3bl1eXt6MGTPAwReGcQjzhJlahELhl19+2bRp00ePHo0cOVKr1TpjoK7jbppqtfrixYv0qXLe4o2DQCCAEU+lUuXn51ssliFDhkRERECz53A40M4hGZfL7dSpU0BAQFFRkVAo/Pnnnx8+fEjumBzDUQwgnU4Hkf6ovQaEbqGWFwBBJOmUYDAYoqKi6Ox40okcYjabYdVHRw81okY6zngEQSiVSjp2TgggQy2vxWKRy+UQZrBaGa9fvw4Ls5MnT+7fv3/t2rXAXvf3338D08Tff/+NEPrzzz/hWFFSUpJAIJg/f/6wYcPmz58/adKkzMxMZw902AvIUFFRkZ6enpWVVSWRpTOAQ5rU8gJKSkqcIR51gPv3769YsYLMUQtwMnqJTqeD9Tc16HS67OzsJ0+e0NEDfTWCUznl7FDnyFH1qgs6agSewvv37+fn5zuT/tdff61uQxUKhRkZGbYzt9DQUHIgPgd48a5rdWXCoHNKFECfaCwsLMzb25uguu/J4/FwTFBq2YHglQ7oq5FmDFEGgxEYGEinBDpqZLFYDRo0gPjPzqSnQD2sVCoXLFhgW77zpznquDcq+t+V+lu8oXB+Zdu7d29gZXYeBEFUVlYOGjTIqqsl2xId4wUOgpR7cfRvI6SzdUvn6QCdTvf48eOhQ4e+LhlwT/RGq/H1lgCzJicTN2rUiP74X1042nWVy+WPHz+mvC4sLy+nHwOIzmlZi8UiFou7du1K2bqg0+kKCgooC6DT6Z48efL48WM6B2bLy8tpxgAqLCykc1rWYrHQjAGk1Wopq9FkMj19+rS4uPjVsM1Tg6N1kUgkAi5KakXXyLqIjiMf8Bbv27cvJibG6hs42S/SXxc1bNgQ0TseUiPrIjoCMJnMgIAAOiXw+Xw666KwsDCpVEphwfPK4KiOgh2dcj1msVg0+w86x3IAHh4evXv3xmJkZWVpNJqsrCwul+vMCWQGg0HnXA2Eb+dyuXT0UCNqxL1GRUUFmbj23r17zpRAMwgRHTWCDmkK8LLh6N3qgDeqwWC4evVqfn4+9GTLly9v06bN06dPe/XqlZ+fv3nzZnDAY7FYEyZMIG/e1z0olcqjR4+eOnXqyZMn8fHxCCG5XL5ly5b58+d37tw5KirqdQvoCLU8ipPdVsRkMhUKRV5eno+PD7UDXhUVFSwWi46JTCwWC4VCOhHhEEIymWzp0qUdOnSwWCxt2rQJDw8/ceJERkYGQigpKWnAgAEIITabXeW+pMFgkMvllE/4AGuixWLx9vamdtIRIVRRUWHlQVNdiMVib29viUSSkJCAEGrevDkMRwqFwmw2Hzt27NatWw5aEUEQ5eXldAI70lGj2WwuKSlRKpVWDly1ipHS0VgE7DSUdUd/PkathLS0tI0bN8K10WiElQnE4hGLxTt37uzUqdODBw+WLFkydOhQoJ63hxqZ0VksFpqH3umrkcFg6PX68PDwuXPndunSJSIiAv6CKIdjx449duzYkCFDHJRARwCaMzoOh2ObHe6/llZke98uO7JUKlWpVHRiAL0u5OTk3L59G671ev29e/f69+8PNFJmszkqKqpevXrPnz9v1KjRlClTgKzyv4D09PQvvvjiwoULVvcrKyvBQXPLli2vRTBnADGA6PgAvFTUwV3XBg0awNErwNWrV3v06GGVBh98+u8AyBFt77u7u0dGRsIUt9ailvsTO8tISQEGg4GmL6lOp6OzTYEQys/PP3PmDOVCLBYLHU9Qi8WiVqtp+tTWiBodd4hardbx1Eir1dLpUumokfiPM1LK5XKaVIo0dwkIglCr1XR8uo1GIz4ZSi17YWFhfn4+HUZKuVxOJztCSCqV0nQdEIvFNBkpKavxjWCkdLTr6unpSWcmWiMxgOhkZzAY/v7+Z86cGTBgAGVvVEzLQS07hRCBVg+rGP0AACAASURBVKgpNVIeTBgMBs0Ir3w+n7Ia2Wx248aNJRIJza7kpaKOM1Li88Zv8UajllfFOh4DCIeweIs3GrW8Kr6YkRJGUrI/YmlpKY5Ko1ari4qK4JogiIKCArwUJjNSWnESFhYW4gWPTCbDwX0MBgPZbZFMpSiXy3FUGpPJBGe24CfsysG1Uqkkh5vJysp68OABfIOysjJ7prmCggJ8pFcikeCoNFaMlIWFhXiVSBbbZDIVFBRgeYqLi8GJ1oqREtw68QKjtLQUB9NRqVQ4/A1BEPn5+dioQ2ak1Gq1WNtWapRKpXjtYatGi8UCkfGUSiVZ7Pz8fPRv0DyNRlOlGon/ZaQkq1Gj0ZDlcf7rY2MDWY1Go9H261ssFgqMlMuXL4+NjQVacudzUYazjJTkrWtPT09yDBcc4YTBYNSrVw//RaZStOIkrFevHt69IvvdsNlscjIylaJAIMDn4Fkslo+PDy7cy8uLHHqGHL+GzEjp4eFhb4Var149vK9HHrusGCnJYguFQvyFWCxWvXr1yPLgw/1kRkqgdsTJrNSIBYBk9tRIDrRrJY8DNTIYDDhf4OLigh0IQY3o36MHwORjq0YrRkqyGnk8npU8ZLHxfduvjwu3VSNZbNhXrS4j5ZIlS8xm8/LlyxctWrRq1Spvb+/CwkIfHx8ejwc+EEApBIyUQqHQxcWltLQUK02j0chksmot5JxlpCQHRuLxePiTs1gssocOOewT2YnQipOQz+eTk2GdMplMcsgIMpUih8PBn5/BYJCTkeVhs9lkN1OCxEjJ4/HsOTVaiU2Wx0pssjzkelal2FaMlJCsSjWy2WwrNZJbDhbbStvOqxFKIwiCzWZXKTZBECwWy54arcS2J4/zasTJyGqs8utTYKSEc+aRkZGrV6/m8XhHjhyJi4tbs2aNXC5PSEjIzc29f//+7NmzDx48GBUVdfv27fz8/A8++OCTTz55/vy5TCZLSkqaMGFCamqq8/bhOr4uestIWTdQraq4ePFiHo+3ZMkSLy+vrKysDRs2pKWlPX/+/LfffrNYLMBAIZfLi4uLBw8e3KNHj/j4+PXr1y9atOjAgQM7duy4e/fuBx988OGHH5Kd3x3jP81I+cJQSXWGkZLmftEbx0i5aNEihND27ds1Gg2LxYKQoOAFB1G/wTsRBk+If9+hQ4cvv/xSr9dnZmaePHkyLi7O+XgVjiSjz0hJ0/Pg5TFSQpU6e/bsn3/+6SA7UROMlAaDgSYjJU01QvgeBwksFotjx/nawEjpfJYjR4789ddfixYtWrt2bU5ODlQhqMxKpVIoFIpEIlgKwl9qtbpevXpSqXTfvn1KpfLDDz9MTk6OjIx0fkb3H2WkVKlU3bp18/b2PnbsWOfOne2VUJcYKR00JFdX12PHjg0dOrRbt262/75xjJTu7u7r16/XarUzZszo0aNHeXn5yJEjw8LCBg4c2KZNm7lz5xYUFPj6+mKyyqVLl37++ecIoYSEhPj4+C1btsTFxbVu3dr50a8OeqOSYY+RUq/XN2/evF27dmSz+H8WI0eOPHXq1K1bt6psRbUB1ZqSxMbG+vj4ZGRkADfe5MmTg4KCunbtGhISEh4ebjQa1Wp1RESEUCiE0Wbw4MEEQQgEgj59+iCEpk6deu/evZEjR9ZMK6rDjJQMBsNgMCiVSoVC4YBukagrjJSOX8HPzy88PFwul5vN5iq/1xvHSNm6devWrVvDtaurK5lqsn///rbp33//fXwdHh4eHh5ercf9dxkpTSZT48aNV61aFRMTQ1YiGXWGkTIwMNBxO2zQoMGyZctiY2Px9hrGm8VIaZU3NzdXp9OBlcvV1ZXD4ahUKoFAAMcWCYIAyhK1Wu3m5iYUCqlFWfnvMlLKZLLhw4efOHGCzJljhbrESOl4UpSYmJiamkomI8J4sxgpyVAoFC1btiQIYvDgwQihCxcuyOXyyMjI+/fvGwyGBg0asNnsp0+fIoTatWuXnp4+ePDgY8eOURHSwX/0GSkp562pEoCRsm/fvvaKeuFciz4b5JvCJ8nhcOyp4g1ipCTDaDR6eHgMGzYMBti2bdvu3r177dq177//vlgsTkhIYLPZKSkpXbt2/fjjj5s0aUL5GE4djwH0QkbKOmBBqSnUZlVQ6811Ol2nTp2GDx8eGxuLEBo3bpyPj49OpwNzH8zifHx8wsLCYKCmPGV1lpGSAsiMlNRAZqSkAOJ/GSntwcEXsqJSrC6sGCmpgcxISQ0lJSXgjfrClFWqgvhfRkoKoKNGWBc5z0hJBpzXxlVoz549169fr1+//sGDBw8ePJiQkGAymQ4cODBx4kSJREJnzHgxIyXlgHpkrypqIDNAUgOZkdIeHCwYrBgXqwsrRkpqqBE1OlNFHGzvkhkpKcCKkbJaoM9ISQaXy9XpdCdPnqysrBw+fDjUbXd3d7pRluz9QfwvIyUFUItiRwbNMItWjJRVgsvlLly4sHv37i1atLD914rasbqwYqSkBvpqhFd44YTN19d37ty5kZGREHsMw4qRkgLoxNNjMpl0GClZLBYeBtzd3blcrlqt3rNnj1arDQ0NpR+9+f+ErJFSai1eyEgZGhoKVG2vUqraiVWrVvn5+eHTPnUATCazsrJSKpV26tSpU6dOy5cv79ChA4vFAqcwDw8PfGKFZn9tdyzCjJRubm5WjNNOQqPRWLnEVxcqlcrBcQZn8EJGyvnz51+/ft3emX6z2azRaCj3o2azWaFQwEktynqoETXCDonjZAKBQCQS2SYjCEKlUjk5LawSJpPJSZphW1gsFoVCoVAoKEy6XFxcbt26VVlZuWrVKoTQjz/+mJKSMmjQILDFYcJJo9F4+fJlRMOc5ijCsF6vl0qlPB6PciuyOjZTXahUKvKITAESieThw4dVbldjONAdEJJSbkUmk0kmk4FDAJ1WRFONSqXSyWmhvUFboVC4urpSNmEBPS41NRIEUVFRoVKpqMXPcHNzu3//PtjoANOmTYMLzF2pVqvhJuVF+FtGyv/zu63yr7rESOmkIdtWUW8WIyUZ0AKdT0858Fsd90ZFTjBSGgyGBQsWHD58+G20oBcekXhdoGagc3Nz27dvn/N7qZRdvZxlpCR351Zdu72/rKgUaSZzXIK9ZGRGSnvUjklJScOGDSsvL4dWVLNiWzFS1nI1Go3GiRMnXrx4USAQUND2SxIbzgKh6oPH440dO5ZCxurixYyUVcYAwtupKpXKXgwgMiOlFSdhQUFBlVFgbIPX4D1f2xhAuH8qKSnBRjZy8BorRkp7MYDatGmzadMm7K5GjgFkxUhJjhQrk8nKy8vhGoLXkGMAgdKsGCmtYgCVlJTg7VTbGEBkNZJjAJGD6RQUFDgTA6iwsBB4KyAGEBbbSo1lZWUQnEClUmm1WrIa7cUAIkeAQvZjANl+/SpDKdmLAVT7GSn/r6HbQiKRZGdn6/V6s9kM5w3xX0ajEW6Cx7vRaCT/ZbFY4NpkMsEpS4IgLBYLtWRVPshisTgpT1FR0YIFC6B8o9GIH3Tx4sX+/fvjZIMHD3769GmNiw3nK/V6PU7ppNjAE1OD8hAEkZ6e3qtXL7PZTE5mJY/FYunRowdE3rKSxxmxa/zrQzK9Xl9cXAxhsWonHM3ogJESrsmGMrIpw+r8D/kvcufB+F8GGwrJyA9iMBhOyuPh4dGzZ0+448ACIxaLsRWrBsVmMBhW5k0nxSYnq3E1kpNZyQOHBSB2FznX6/36EAXpTeV1rQPeqODTTbxoVi2RSPbu3VvL6T1eAVgsVn5+/r59+163INao5VGc6jgjZWlpqVAofGF3MGHChBUrVkyZMsVqD7suMVI60yey2ez4+Pjvvvvu008/xRWXeMtI+S+I/w4jJRk8Hq/KGEBWmDNnzvHjx22PJTPqECOlk4nnzp17+fJls9lsb6pGAXTUyHgTGCkd+XS7ubk5H5LLFnS6TwD98Dfu7u5PnjyxWCyOLTxyudxisdi6aNA8qs3hcOhvHNeUGl84rQWAKsh3GAwGHadkRE+NTCbTz8+Pw+FY+TpWOSa8LtRx5hU+n+9kbFSVSoUts/9lEATBZDLpeF29DNBcsmI/SalUincUTCYT7AHgZARBFBYWUgidV8cZKcVi8fnz51/4DVxdXRkMRnx8vNX9/wgjJRlMJrOsrOz58+fkm28KIyXsEOKfJpPpn3/+WbFixaxZsxBCxcXF06ZNi4uLg3OTW7dujYuL27dvH+xJqtXq33//PS4ubuPGjdU9FvmWkRIhhHg83m+//WZbWf+DjJQeHh7u7u4TJkzAd4g3hJFSpVLNmzfvvffee/ToEdzRarVLly7duXMnRD5JSEj45JNPLl68OGHChKNHj964cSMtLe3AgQNXrlxBCN24cePXX39NS0v7+++/Dxw4AAXevXsXIfTs2bPc3FyE0MWLF//44w/bDsWuZMBICcHvqL2/r68vzTNqgYGBdM6oMRgMf3//J0+eONOPMplM22fVCCNl8+bN6SzwfH19aa4PIYyWk4OJSCTaunUruckxGIyQkBA6rgP0GSkDAwOrnJU8fvw4KSkJfDtUKtW1a9fy8vIePHgA/wqFwuPHj3/33XfQP44dO/bq1aurV68eN24ctEkej8dgMEAz0NHweDysq2fPnn322WcIofXr1//6669Xr17dv3//H3/8YStGHV8XMZxmpGSxWHfv3t2/f//LFqn2Q6vV0jni/jJQZVVMT09ftWpVfn7+N998I5FI/P39Fy1aFB0dPXr0aHIyPMXw9/evqKjIy8vz9/cn7+BDl2F7gY918Xg8kUj0zTffcDgcqy4GUMd3XZ1npAwKCho7duzGjRtftki1H3C4befOna9bkP8P26qYnp6+du3azz77bO3atQMHDly4cKFarQZ/K6uUuAWuWLEiLi5u06ZNP/74o8FggIZEbp94UIILPCgRBKHT6ZYsWbJp06bx48dXY0aHGSkpr23I/ojUQGakpAYyI6VjuLq6jh492qrJWTFSVhdWjJTUQGakpAbMSOlk+vDw8E8++QTHNyT+l5GSAqwYKasFk8lUJSOlRCI5cuTIt99+Gxsbu3Xr1t9//53JZLJYLIvFYiUqcBYhhDw9PSsqKkpKSoAOEAJoM5lMtVr99ddfKxQKFosFHoygKxjEgLHCYDD07Nnz+PHjVbKDOctISQFkKkVqIDNSUgOZkfKFqKystPpUVoyU1YUVIyU11Iga8ezfGbi6unbt2hVbhBn/y0hJAVaMlNUCi8WqkpGye/fuV69exS7/33//vYuLS3R0dGZm5qpVq+bMmYNT8vl82Hlfu3btnDlzVqxYsWPHDj8/P7VaHR0dPW3atL59+65fv37OnDlmszk6OjouLm7kyJHZ2dkbN25MTEyMjo7u16/flClTEhMTHz16dPz48SqOfttzU5VIJLXZi9ZJiMXir776CnsNY1j5dANOnTrVuXNnsVj8qqR7pQCfbicT79mzJyYmBox7tQHO10aDwSCTych3gLYIrsVicWFhIU4JYyxBEHK5nCAIOAMCLrkTJky4c+cOQRD5+flqtZogiPLycjj/Yos6vi6qFiNlgwYN5HL5d99997Klqv1o1qxZbm7u2rVrX7cg/wfnqyKHw7EyaQI9MVzXq1cPn37ncDjBwcFQN2CwYjAYwcHBMNRs2LChXbt2CKHg4GAw3vr4+NizNP6nGSmtEBERMXv2bPKu0X+WkbJjx44TJ06EBQDxBjJS0ke1lhKOfATpM1LSPJ/48hgp7YHBYKSlpf3zzz8dOnRANcRIabverRYo+46QS3CyH7HCuXPn4uPjmzdvXhsYKe2tLY8cOdK4cWPMVoSxZ8+eu3fvmkym8PDwKVOmIISOHj16/fp1g8HQpEmTQYMG/fLLL2A5+/LLLwMCAhITE9u3b//RRx8dPXo0NDS0ffv25eXlp0+f/uijjyBvo0aNbJ8CsNu+ITJOWFgY5X1PT09PmjE1fXx86ByLgAG6Wju//fr18/f3P3nyJPysEUbKsLAwOh6lnp6eNB1SwTZQ3YY0fPhwLpebmprKYDD8/PxoWhdoMlL6+fnZ609/+eWXW7du2d5fs2aNTqcLCQnBho3NmzcXFxdDSNTr168fOHAgNDQ0ODjYaDQuWrQoNDT07t27e/fuPX78+PXr1xFCJSUlEMgOIbRr1y4HFMB1PAaQRqN5/PjxkCFDnEwfEhISFRVFv/uvA2jcuHHXrl1rydrYwZTE19e3yumGQCCYNGkSefTgcDjx8fEDBw5ECG3fvr1z586zZ89GCGk0moMHDz569EgqlZaVlV29elUoFC5ZsiQyMtLHxwfWFG5ubgKBYNasWY8ePWratOm6devIz3LUwYBB3WKxWCyW58+f42lJUVERnuYqlcr8/Hy4JggiJycHr2RKS0ux95RWqwVPJAAwnMG1WCzG5FN6vT4nJwcnI3ugyWQysjfu8+fPsWYLCgqw+6BCocARMAiCKC0t7dKlC/Sj4I5V5Zvm5OTgTQAvL69t27bduHGjSrHxEkUikWCxjUYjWJCwPDBVAOMSjhBiNpvJaiwsLMRhQJRKJVns58+f4ylQaWkpFluj0eTl5VWpxvLychzdxUqNeXl5cF4I+BGx2LZqxKcPKisrNRqNVqutrKwE1gYsdnFxMd4GVKlU+OuDGslfHzuG2qoRO2eS1WgwGKr8+kaj0WpCaDabi4qKCgsLCwsLp0yZ0qpVK7gmu6J6enomJCSMHDkSV6H69evPmzdvwIABSqUyNDT02rVr3bp1O336NJPJNJlMnTt3TkpKatGihclkUigUjx49YrFYGRkZ0dHR0dHRFy5cEIlE48ePHzRo0MOHD9H/4sWMlKGhoQKBQKPR4Fqi0+nw2stkMpHXvhC0xTYZhOolJ8NfBQKkwLXFYrFKhrsZo9GIa4xVMq1W6+LigpOR3WfLy8svXLgArLc6nc7etIQs9vjx43/77be0tLTIyEj4y57Y+NPaig1GIb1eX1RUpNfr3dzcYGJJTqbT6fBc32g0OlAj1rytGnEysM/akwdfO1Yjnr1DiJKIiIjvv/++Z8+eYWFh5K+Pl7uO5XGQjKxGPPJX+fUtFostI6VYLB4zZgx5m9VsNgsEgqZNm65fvx7SHDlypLy8/K+//ho3btzRo0cRQlu2bJFKpVlZWaNGjTp9+vTDhw8rKipmz56t1+uDg4N37dp17NixxYsXBwcHz5gx49GjRy4uLiEhIeAUlpiYqNVqW7RoMX369OTkZPS/cIqREtZIeHAXCAT483O5XPKsXSQSYd25urriI4pWnjgikQj/5eLiglVvdcJcKBTidkheXDKZTLI8QqHQnjz169fHu65ksa1AFlskEsXHxy9dunTAgAHt27d3IDaWzVZssJby+fzQ0FCdTge2VyBfoKBG/CCro+NWyXBFt5UHdl0JguByubip2KoR7yfyeDy1Wj19+vQLFy7odDryqXuy2BwOx4E8uM9y/PVxi7IVG8752jJS+vn5Xb58OT8/XyaTtWvXTq/X83i827dvd+rUCaf5888/u3bt2rx585KSEjhHJJfLW7ZsGRkZWVxcnJubq9frmzVrplKp5HI5NCRfX99Hjx7Vr1+/UaNGhYWF/v7+mEtTJBIZjcY7d+60bt3az88P/S/sbmlLpVKFQtGgQYMq/31TUFFRsXPnzhkzZliNQikpKUlJSWfOnLGXceDAgd9991379u1fvoyvCPfu3Zs+ffqlS5eqlatv375NmjRJSkqiTwBDB2KxWK1Wk+NdV1ZWfvvtt3K5fO7cubBQ+eGHH5KSknAYxyVLlhiNRgiPXFZWJhaLW7VqlZWV5enpyePxIiMj9+7dGxERkZeXFx8ff+bMGYFAUFJS0rlz57Nnz3br1m3//v0JCQkbNmwA08XQoUMHDhy4fv36999/v0WLFmTSclTnGSnZbDa1uMFANLB161Y8V/xvYuLEiZMmTZo+fXqzZs1eoxhWnWBpaenq1asHDRrk6+u7bt26iRMnVlZWMhgM8v7kokWLFi9ezGAwJk2adO3aNaVSOWDAgDVr1uTl5a1cuRIh5OHhsWPHjunTpzdu3LhTp05g6R41ahSXyw0NDfXw8GjevPnUqVOhtHHjxjVp0oTJZD548KAKXkB7nhQVFRXp6elZWVkqlcoZzwtbSCQS2O+jjJKSEliPUYPFYsnIyEhOTsZRCDGq9AAi4+zZsz4+Pnl5eXQcgnQ6XXZ2dlZWFjiYUINEIqGTnSCI4uJis9l879495z2AyIiKikpJSaEjgE6nKy4uppYXTCAPHjzIz8/HNx89esThcD7++OOEhARPT8+DBw8SBOHp6bls2TI6clLGW0bKqvHOO+8EBARMnDiRGnU74M1ipLSHlStXTp8+vWnTprt376ZWQo0zUjZq1OjkyZNgKI6Li+vWrRtCKDk5+XWFi3AUj04kEtV5RkoH2Lp16/Dhw5VKJeWd3zeLkdIeOnXqdPv2bbKFvbqocUZKHo/Xr18/q5RwR61WQ+Q6lUrF5/PJvTAYacGCUlhY6OnpCSklEonRaLQXUQhsyPAVICyebXWyW70kEgmdozW1BC9kpHSAyMhINze34cOH17hUbxbMZnOHDh0giuLrluUF+OOPP8DZByE0bty4e/fuwbVYLL59+/aIESMuXbpkNptTU1Pj4uIWLFhQXFxcVlY2adKk0aNHZ2VlVVnmnj17vvrqK4SQ2WyOi4sj749h2G1FBQUF27Ztu3//PuVXgtAtlLMjhGhGz0FOMFI6AJPJPH78uJeXV1pamlVMHCdhNpsrKiqkUikdPdSIGolqeqOSwWQyjx071qBBg8GDB1MbkYCSkNrTwUKtUCickb+yshJvvJKdgP/66y+gHnVxcamoqFi6dOmNGzd69Ohx6dKlL774YsKECbt37548ebJMJjtz5szBgwfVavXVq1fBEUwul8PmOIRfrrJC2q1ejRo1+ueff7Zv307hzQE18vlpOuMAIyXl7E2bNo2Pj4+Jidm1axeF7MBI+dpbEZyuoVOCm5vbzp07//rrL2oNCRgpqT2a+JeR0l5XePXq1aSkJKgn4eHh4A5369atDh06YAK/gQMHpqSkxMbGKpVKLpdbXFy8cuXKsLCwsWPHSiQSPp/v6uoqEAjOnTs3fvz4/fv3b9y4cc+ePbt27Tp79ixMSR4/fnz58uWYmJgqTb52W5FKpXJ1dU1PTy8qKjp69Cj2LnEe9erVo8lOB9tedErAjJSUS+jateu777576tSpJ0+eVDcvMFI2bdqUjh7oq7F+/foUvFExYLPY19f3m2++EQgEo0aNyszMrFYJ9BkpAwICqvSLT0lJ2blzZ35+/sKFC81mc2RkZERExN69ezdt2tSvXz8rOlCz2cxgMMDfJycnZ/fu3devXwf3CPCQUqlUQ4YMOXTo0NmzZydPnrxly5b58+dHR0e7ubkdO3Zs5cqVCQkJPj4+tmLYbUXNmzffv3+/wWAYOnToxIkTaUaWe42g6VceGBi4a9cuDw+P4cOHP3v2rKakeuPg6+u7ZMmSAwcO6PX6Kn2oXyqqXNleuHBh3759X3/99dq1ayMiIubNm4cQ0uv1AoHAxcXF3tk2nU4XHBy8bt26wMDA06dPg48FeBIxmUzwA+Tz+VqtVqFQQOXR6XSurq58Pt9eK3C0YAgMDDx06JBer5dIJBSWFmBKr24uqxLoZEf/MlLSKYcgiHr16v3++++enp7vv/9+lYtLx9lp6qE2qBGXEBQU1Lt37yVLlmRkZLwyGexpIDc39+zZs9OnT4+NjU1OTt6/fz9BEKNHj1YoFH5+fuA8SYbJZILIJBCNBPwbEUJ6vV6r1YKnG8wMMRkZrIKmTp366NGjzp07w+lXW9i1dCsUCo1GExgYeP78+ZEjR8bFxQUHB+/YscPNzc1Jq3x5eTmbzaZjKy8qKsLmSAqwYqSkAJ1OV15eHhIS4uvre+zYsaioqMjIyI4dO546dcrJ7Lm5uWazuX79+pRN3uXl5TSD7hcWFkJgR2rZLRZLQUFBUFAQ+Mi5ubmVlJT069cvJSWladOmzpSg1WrFYjE17mHYdbXyRgWMGTOmU6dO4HwMIfnhRJmLi4uPj4+ttxvEgfHw8Fi6dGl0dHT37t2nTZtmMBg+//xzsVi8b9++K1eugEXe09OTw+HgjYrGjRsTBBEWFmZ3am1vO9ZgMGC/AZVKBUeUeDzepEmTIGrzC0EmG6QGMvkhNZAZKcl4oe8CwIoj8dNPPw0ICBCJRJmZmc5E9rBlpKSAGlEjUc3oJVYgM1Kq1WqpVNq7d2+RSIRpPB3DSo3VAuiwWoyUarW6yiqqVCrB850giPz8fBzSpLy8HEKa6HQ6sGcqFAqoe5WVlTgvONdXCbutSCqVkuVWKBT9+/cHd8CpU6empqY6+UqvF2q1+uzZs5hFFMPJVmQLpVIZExODEOrfv39paWlNyPiKQKcV2cJoNPbs2bNevXqpqampqalWYXdqHGKxuDZHpHJ0Ypz8UygUnjlz5tSpUy1atNiwYUNMTMyUKVN27ty5e/fuV7/WdB5OMlI6Dzc3t8OHD/fs2fPs2bPvvffeli1bKPvFvNFgs9nnz5+PjIyMiYmJiYmZNGmSFb9QzeJNZaRksVhKpdKKkbJ58+a///77oUOHCIKQSCSffPIJQig4OHj8+PFxcXERERHkEuRyOYvFokml+GoYKe2hSipFDw+PI0eOrF27VqPRfPnll3K5/NatW+3atZs4caJt9jeLkbJKEHYYKXk83sGDB1esWHHp0qUDBw5otdr9+/dXuTPxlpHSmpGyVatWrVq1wtdTpkwpKChYvHjx4cOHDx06lJycLJPJVq9ejRBydXWlGQPolTFS2oM9KkVvb+8lS5YghOLi4h48eDBhwgSLxQIhLz744APs4sXhcOAU2hvESGmvhCrvu7m5LV26NC8vLzU19auvvhowYECHDh1+9T26NwAAIABJREFU/vlnq2R1npHSUWzU3NzcF84IU1NTgRAGIdS8eXMos3v37j169Dh8+PDmzZt79+5N9ml/xZDJZEuXLqVsXXAS5LM3AQEBsbGx/fr1KykpqanyawQ1uy6yxePHj/fu3cvj8aKionr16vXLL7/UYOFWq/TaBroxgHr37o0Q6tq166xZsyBMRFxcHPTKjx49AieoDh068Pl8Lpc7aNCg+fPnc7lcg8GAOxKw0Fe5JUwfzjNS0sHp06fBBoUQWrJkCZzLb9OmDRyI+OCDD+bOnYtqgqa2NiMiIiIiIiIkJCQ2NtZoNF65cmXp0qUEQRw5cqRhw4ZMJpOOB8YLA/pJJBKdTicQCGpcyQRBaDSaF2y32GteEOdBqVRCRw6BKeAvnU6HDZcmk8nKqgieY1KpdObMmatXr542bVpwcHBQUBBQLDVo0IDJZDZq1AgCegiFwuDg4ObNm2/YsCEzMxNi8WRmZjo+3gdhLvBPsjwQnQP/lZeXN3/+fHgFnU6HLbZWY5FWq8UmdbBNw7XZbCa/nVarxcMabNvZyrZu3brQ0NBGjRrBWwcFBcHuOJPJPHr0qMFgyMzMlMlkGo1GIpHYe0GytvV6PRbbStvOi22xWNLT06Ojo41GI07mvBqd/PpwLZPJ9u/fD0HkgoKCOByOQCD49NNPMzMzMzMzyUZzLDmWx562y8vLHYxFBQUFw4YN69q165gxY7Kysuwlqy50Ot3t27e//vrrOXPmOE7p6KzrnTt3Hj9+DGb1vLw8/EolJSX49KVKpcLhwyFYOC5BIpFgcztBEHv27Fm1atXevXujoqIOHTo0bNgwhBCLxfrss8+6dOkCTZrH482YMQMh1LNnz1OnTu3Zs+ePP/4AW+qRI0d+//133LogADmAXJvJoc0JgsjKyjp58iTUgNLSUpzdqhXhGOcEQYjFYly/dTodOcB5QUEBrnYQuwyujUYjhMuCn0VFRWQZ1q1bFxUVFRUVxePxxo8fjxDq0qXLhx9++M4776T+ixMnTly+fBlnIb8decdMo9FgbYM8uK5LJBJ8LFev15M/RGFhIZx17d27t0KhIIudl5eHxS4uLlYoFHCtUCjw6VSLxUL++mQ1qtVqsjzg8gzX5eXlYP6Oi4vr06fPmDFj4BPPmDHj2LFjp0+fhhf/559/yPsQ5M2DwsJCfM7acSvq27cvRFm5ePHiokWLsrKy4PXv3r1bUVFx9uzZ27dvEwSRnp5+4MABaMYHDhwAp5b09HSZTKbX6+/fvy+VSk+fPo3bYWlpad++fRs1apSYmGjv0QBH0UuUSiU5XkTNwmw2jx8/Pioqqm3btmvWrAF3SalUeubMmfj4eJPJdP78eVv6o9jY2P79+3t5eTGZTIlEAiRnmFakfv36kZGR2dnZEAsmLS2tRYsW+/btS0xMtLJzvDB6ycvAkiVLHj9+zOVyTSbT7du3rU5bBAUFTZ8+XSgUGgwGcvgkmPcSBJGQkEDn6dSil9QIFArF5MmTYV594sQJsk28cePGs2fPBsueh4dHbGxsenp69+7drUowGAxFRUX2Yun06dNn8eLFONfkyZNDQ0O//PLL7t27z5s378MPP4RANAcOHCgtLV2+fPmlS5du3rwpEonGjh27cOHCxMTE5s2bf/LJJwkJCbNnz962bdu7776LC9+6detff/21bds2By/42mKjslgsfNxg7969cGEymX777bcPP/wQIXTp0qW0tDSyDBCeIi8v74svvkAITZs27c6dOxB+EeDi4tK5c+ecnJy4uDgmk7lt27ahQ4e2b9+epqmwprBo0SJ8nZ6efvToUfLbGQyGvLy83bt3t2zZ8ubNm7bZr1+/LhQKscmbbJ4iCKJXr16wRrUHml65dCASifbt2wfXZ86cIb+dXq9fvnw5jvn4zjvv3Lt3D9hUGQzGvHnz+Hz+4sWLvby8rMLukAEucPgnl8uFPojP5+t0ul69ek2dOnXcuHGlpaUXLlyAGHRTp049ceKEq6urv78/i8WC5Qb4dJObEELIZDK90BJYu2IAsdlsaEIIIYhJWWWy2NhYvV4/atQoqVR64sQJuDllyhQWi9WoUaNLly799ddfwOS3fft2PF2sVWjbtm3btm1t78fHxzdq1OjOnTtFRUVwZ+fOnb6+vu++++7MmTMHDRoE8Wts4ePj06dPnyptygaD4Ycffvj6669pUhvWCAYMGDBgwADynY8//vjmzZt6vf7HH38MCAg4d+4c7CIghNLS0tzd3U+cONG4ceOPP/7YXpngjo1/EgQBP4GhFcxXs2fPhrnlmjVr/Pz83NzcJk+e3Ldv39mzZ4NPNxyasOUocWYscbTrWlFRodVqg4KCqG35icVimoEHwBvVNvAAjrvt7e2NlRseHs7hcNq1azdmzJj27dur1eonT57cv38f5tPUegS9Xi8WiynzY+v1eoju6+/v76TtqHPnzujfEAKAVq1aeXh4NG7cuGPHjsAVCd910aJFgwcPbtSo0eLFi1evXr1161adTldaWmo7jo0ePXr69Onnz59PSUmh8BYEQRQUFAQGBlIe0nU6nUQisafG8PDw8PBwhFCPHj2aNWsWHx+PK65cLjebzYmJiQwGo7Ky0l49ZDKZYIO5du3a/fv33d3djUajwWCA+Njgl922bdujR48OGTIkIyMjJCRkzpw5p06dunPnDp/PB59uICixPRVqNptfeFS07jBSdu3aFS5iY2MRQp6enkFBQT179rx27RplAWoDIyUEOkYItWzZEiEEXnzwE9yWu3TpEhgY2LlzZ6hMtucpw8LCnj17lpSU1KRJEwoCvDJGyhYtWiDSC5Kh0WgcnBPdvn37jBkzFi5cGBoa+v3334tEou+//z46Olqv13t4eED/tWXLloMHD65bt65bt25eXl7dunWLjIycN29et27dZs2alZ2dHRIS4ubmZjvvdXV1feFk+LVZF14NJBLJ6tWrlyxZUhusC29BGbaxUW0TwH4RzH2USqVcLhcIBEKhECIkV1ZWKhQKCBeMECooKPD09ITzRbDX5O7uzuPxjEaj1daQTqeDIOAOxKtd66IaR7UYKd+i1uKFk0mrXXuyGQamM+7u7mRfMNycEELkcdKW+diZudhbRkpHqDOMlDTV+B9kpKwWHElGn5GSDhMjeh2MlFYgaoKR0mAw0GSkpKlGOClNp4TawEhJLfuMGTM2b95MvvPNN9/88MMPcH3+/PnExEQ6HSWg7jNS0nGsqjOMlDTVWJsZKe3BZDItXLjQ29s7Ozt706ZNcHP58uUEQSiVyq1bt547d+7EiRNBQUGLFi3C+wrU4Eg1L3XX9dVAq9VmZGTUgRf5j4PCWGoymY4ePbpw4cLY2Ng//vgDbh48ePDzzz8fN27cqVOn/v77b5FINHfu3OvXr6vV6oKCgv79+2/cuJGCeI6sC8BISfl8C8xD6PgNmEwm8OOkXAKbze7evTvlEgiCMJvNlM/G4JkMnTNCOIoatezoX7J3OrYik8lEh3aAjhoJgjCZTBQmhBBGD2Iw4MFcJBJVVlYqlUqhUIijbXl7ez99+nTz5s3z5s2jRjBj99tgRkrKFgKgDKGWF1BaWkqml6SArKysc+fOUc4OcTPoZH/+/Dkwr1AuhL4aS0pK6KjRYrEUFRXRWZsB8wq1vMAqW1ZWRqc7xpMRe7MSFxeXe/furV69mlrAKacYKSmUixCis6IABAYG0rS2h4eHO/Yucww+n082iVLI3qxZM8qeEwD6aoRjKZSzM5nMkJAQOiVgXkcKYLPZtoyUzoAgCIVCIRAI+Hy+0WjMzc3lcDh6vd7d3R3ihuOeRSqVhoSEPHz4sEuXLjNmzNi5c2e1hXTwH82JBP3tJvolQPSSvn37Ui6KpgzgykWzBDrZ60AJ1HTIZrOHDBmybNkyuVw+fPjwb7/9tkmTJvHx8Rs2bDCZTAMHDgwNDT158mRSUlLPnj1ZLNaOHTveffddau4ddXzXlcPh0Axy/Ra1ARR6czab/d133yUmJoaHh8fHx4tEIj8/v86dO3/99dcCgQC7jZ88efL77793cXF59uxZhw4dPvroIwri2fUAksvleXl5rq6uAQEB1CaLUqmUxWLRqcSlpaXu7u6UA94TBPHkyZN79+6NHDmyuuzIAL1eL5PJ7PFDvRB6vR7YrX19fSlvW0mlUjabTWfXq6SkxMPDg44ai4uL4QQBtRLoqNFsNufn56vVand3dzqz65eKt4yUjsBms+nw+dUeRkqaVI1CoZCODDXOSFnbYFc1BEHw+Xxvb29bzyInAWH2qQqGEO3PT5OREiFEM54eHAzx9vamowf6ahQKhXQ6IzAZ05ne02ekFIlE1LpCOHOOENLpdFbckCaTCY67I4TgqDxCSKvVUrBn1l7fpBoBHUbKt3ijkZmZeerUqSFDhgAX24oVK+Li4v744w+9Xo8QUigUW7ZsiYuLS05OViqVo0aNAj+gn3/+edWqVdV9lt1WxGAwdDqdTCaDDS8yH5tarQZREEJGoxECaAGUSiWusmQSOCtOQqVSifcfdDodbv1WpGtkRkq9Xo9tncCVS5YHe1saDAbyBheZkVKj0WCxrUCWh9wbWckDEZGw2Fby2IptxUgJvidViu28Gq2SOSM2mZKQghqtxCar0YHYWq3WwdcnqxGLbaVGkDM9Pb28vFylUlV3MPzll1+WLVtWWFjI4XC2b98ulUrT0tJWrlz5+PFjhFBycnJaWtqNGzf27Nlz5MgRmUwGnm5qtbq8vLxaD0KOfbr1er1UKgXNKhQKrCB7nx/Ujb8r+fM7qI5ardZBdSR/fvJ3JUfAUKlU9qojmZFSrVbb80+3+vz4uzr+/PaqI25FVoyUIHaVnZHBYCCrkaxtJzsjsthWalQqlbgzIottq0acjCwPsvn6WGwHrVqj0TjojMh9KJbHKhmLxdqzZ897770HBwuqOy1PSko6fvw48LVYLBY2m83j8SBkD0KoXbt2DRs2XLVqVdu2bVu2bAlRhJ4+farX63v27FmtByHkMDZqbY5G6SQUCsX27dtt6VtqNjbqW7wMQHQRLy8v+Ekh1mxBQUHXrl0JglixYsWsWbMIgujdu/edO3cIgsjIyFi4cOG0adO+/fbboqKi8vLy2NjYDRs2fPzxxxRErePeqOi1xr55C8rYu3fvmDFjYBweMWLE0KFDjxw5Ut1CCBvHH+DSQwhdunQpIyNj3bp1V65cefDggclk4vF4AoGA2kGsF4ySdBoSNFPK2Wk+HVAjjJR0BMDdFc0SaMpAJ/trKaFVq1YQZ4LH4w0dOvS9996j4FVA/OsNzGAwwLWay+UWFRUtWrSIz+dzOByDwQCbEF5eXsOGDTt//vxXX31V3acgx96ocrkcYqNSKBchBNExqeUFFBUV0TktWyOMlAUFBZQF0Ol0T548efz4MZ1zYOXl5TSPkRUWFtI5LQshb+l4o2q12uqqsU2bNidOnIiMjNRoNFFRUf369WvTpk11nws7DUaj8ZNPPvHy8oqOjp4zZ06rVq2uX78+dOjQHj16REdHjxw5EsLWRkREaDQaK/YgZ2FvqieRSLKzs/V6PWVOyLrHSFld1B5GSls2wWrBNrh2tUBZjSUlJcOHD5fJZI4jDNsDUErCu2s0Ghx1GeJjGwwG6B3gpsFgwAGWqwtHm3EsFovyliuid7IIQNNxASHk4eHRs2dPymMRHeIdyE5HgYDaoEaarg+U1ejv73/o0CGEkEQioZCdyWTiVTHZrxzcqTgcDtmliMPhUH5NR9WrDnij1jgj5Vu8FtTm0CXIgR8dk8lUKBRWjJTVQkVFBYvFomMiq52MlNXKXksYKUUiEWVfPsIOI6XzeKmMlMS/RAd4JFEoFBUVFcCfYEUgWV5ertVqIa63SCTCMTngKWDBA+9h7Lyr0WjEYjGUxmKx6tevb6uHajNSOo8aoVKsnYyUzmfncrlWUaSri9rMSOkkXiojJZPJtCqfy+WCCy9BEFYZoSuBVkSebLNYLD6fTxAEtCLy1A5oRZlMJhzdr1JIRz7dbm5ulA8FIIRoRq5BNUE+5+7u/uTJE4vFQm11weFw6MQZ53A4/v7+lLMDXrsaGQwGeABQBh01MplMPz8/DodjxWFuNchAtDAmk8lms/l8vr35i4MutcoYyDDQvXAUfW3MK68Gr4aR8i1eNhz4Ey9evPjXX38NDAzk8/lqtbq0tJTOORTbh4aEhEC07Z07d9oSKwHstiIGgwE+aXw+n9pwbDAYYNilkBeg0+k4HA4dI5VYLD5//nyPHj2oFWKxWAwGA+WFGaZY5PF4lPVQG9So1Wr5fD7laSEdNRIEAY6t9p7+7NkzqVS6ZMmS+vXr5+bmLlq0KCcnh5qcthg4cODMmTPPnTu3du1aB5ufL4gwXFBQQDl8jFwup7xjC5BKpfa8sJ0BQRBqtRr7dFOA0WikZmPF2QsLC/Pz88kum9WFXC6nkx3VhBrFYjGd0yUGg4GyGs1mc3FxsYMIwwRBbN68+ddffx00aFBycvLEiRObNGkCJuy2bdt6eHi88847HTt2RAi1adNm5MiR0B+NHDkSNljbtGnj6enJ/X/tXXlcU1f2f9lDwho2ZTGyjAiisiggtlVhAPnUGbXKR6miFvmggx1AoYxWbZtBcAGxqEXrMuOoOEGtYtWxqLgiteCCAiL7voQlYQnZk/f749T3eQ2SQiKj4y/fv5L37rvv3PPeve/ec849Xyp16tSpLBYrNDQUC5JwcHAICQlZsGDBuHHjYmJi+vr6hhNy2NdLqVSamZm5urpqPS+3srLSZVGBIIitra3WmVkRBCEQCOPGjausrNR6akqj0bQmL4LLXVxc3NzcdFmZWFlZ6biw0V2NEyZM0OVTRqfTtVYjmUx2dna2tbXVEDxBJBIlEolUKs3Pz//mm282bdq0YsUKBEEOHjz44YcfcrlcHx+fWbNmrVmz5pNPPhk/fvyqVasCAgLWrFkzffr05ORkb29vCwuLtLS0kJCQ48ePT5o0Caqtr6+Pi4uDwAMmk6lhHHnPo1Gx/cZ6/E9D86uoZgXF8npLJBI6nX737t3vvvsuJibG3d09PDx8YGBg7969PB4vKCho0aJFHR0dEL4glUoNDQ1zc3OvXr2Kr9zDw8PCwiI/P1/Dpvf33OtKJpP1Md3vATS/imq8rmCtRl5Ft8Gqfu/evWw2++bNmzY2NjweTygUHjp06F//+pe5ublKpYKOpGb+RhBk8uTJSUlJR48effjwoYZJmaZoVIFAUFFRofXaBphVtbsW0NraqiPpSFVVVWlpqdbDASTx0fruUqm0qqqqoqJCl3DSrq4uHaNRdVQjiqI6RqMOzXkwcigUipqamtbWVg1TSsi0Q6VSAwIC4uPj+/r6KBQKlUoFbycshEpKShYvXsxms11dXZuamtLT09va2ry8vCQSCY1GMzAwoFAoYCjHqnV0dExNTT148ODDhw/VOqoa3h9GyteCzWbPmTNH68vfBUbKt67G/xoj5WsB4QIaCJTodHpiYuKBAweSk5MbGxu//PLL/v7+L7/88s6dOzQarbe3F8agdevWhYWF/fWvfy0sLOTz+YWFhY8ePdq9e3dhYWFGRoazszMYgdS8Uv7+/hwOh8lkcjgcTXme4asHhnZ8mGpXV9d7sNe1q6tr69atWsd06/GOQMPOa8jPaGlpaW9vj1mzjIyM4C+FQoGZmFo6O3t7e2ydY2FhARTgVCoVH2dEJBItLCzs7e3t7e0ZDMbVq1eHE48sEomuXr2am5trZ2e3e/dupVJZWlrq4eHxfngq9YyU7wd+92vc1dWF/zswMICtRGCjXl9fH95Ujd/vhLfC4/e6qlQq/CkNU0qiSCTKyckpKSmBGSGJRFq2bFl2djaLxRKJRO3t7eBqwH9S+/r6MCeSVCrFf+n4fD42gcYzUqpxEgoEAixRxuDgINZgSPeBFcMzUopEIuxrq1Kp+Hw++spu09fXh+X3kEgkmLLQ3zJS9vf3D7c84PP5WFoSoVCI+WdGKLZSqVQTG5SmxkiJoqia2CNUIyb2UHleK7aaGvGMlNqpEf/08WqEMNPhxB7t0x+qRtjX9I4wUqLD2wmJFhYW58+fj46OhmeQmZnZ2NgYERGxe/duGo2GMVLiCWTwHImwAQu7DWzGGloM/S0nIb6YUqnUUAx7eCqVCntjNBfDn8IzUmqgdhy52NiNlEolniZRrQbMRoRnpByqn5G0Tk3bw90UL8/QGvBij1DbaqdeW9vQYiN8rCN/+qgOjJSrV68GP4e7u/v+/fsxbqLMzMyoqCgtKhwOv1oXxGIxfDRhHWlgYAA85tbW1lAA+4EgCD420cDAAIshB+pC7BTeV6jGSYj/jbdEUygUfA144mi8tZ5EIuGL4VeuDAYD8zCqMVJqcAHja8P7l0Yo9nDyACMldhwCK7G/WqiRRqPhdYKXBx9nqUGNeHPtyNWIL4ZXo1rcp45qJJPJrxXbzs6Oz+errfs1IyYmJjAw8I9//OOFCxdmzJgRFRVVXV0dGxubnZ0dEBDA4/Hc3Nyio6OPHDky8jo14NevJDaSffrpp66urrm5udHR0Tpamd8F6Bkp3w+MNv7o0aNHFy5caGpqkslkjo6OlpaWe/futbGxcXFxCQ0NTU1NvX///oIFC6Dwvn37rK2t3d3dU1NTEQRZv3799evXR5Us5ddexGQyYZRSqVS5ublBQUECgQCCCLUOoMJ/rLWD7uTYujNSas1ujeBmdLq0QqlU6qgEMFHqWIMul+uiRpjmjZaRsqioKDs7u6+vj8Vi3bx5s7CwsLCw8MaNG1euXEFRlEql0ul0bD02Z84cBoNhYWHh6uq6bt06b2/vbdu2jcrB9evrtX79+u3btyMIQiQSwSBIIBD0jJR6Rkrkf5aRkkajQUS1r6/vtGnTli1b5uvr++GHHw6dYQmFQlhwgoVmyZIlkydPHlW//XVdNNS1qmekRPSMlAiC/M8yUgIUCoWZmZmJiUlzczPwdzAYDJlMJpVKsSWigYFBX1+fmZmZg4NDdnY2kUj8/vvv6+rqCgoKRiqkhnN6RkrdZdAzUupeg3Y6hEBkJpNZWVnZ3t6emJjY1NRUXl6el5e3efNmS0vL//znPwiCBAcHl5aWxsTEGBkZXbhwwdPT08TE5J///Oeovv/veTSqnpHy/YAWo7lCocjIyJDL5Y8fP87KymKz2QcOHCgsLExOTra1ta2srDx8+HB4ePiKFSv+/ve/UyiU3t7ejIwMExMTFxeXtLQ0jCRhRBguqEEgEJSUlFRVVQGPkhbo7u4WCATaXQtob28XiURaX65SqSoqKrhcrtbZ7mFCr7UAEomkpqYG1kVaVwLrIq0vR1EU3L5aX65SqVpaWnTJLKmLGhUKRV1dXWlpKZaTUQ0QAaQd5s+f7+TkNMLC165dG05IPSOlJugZKQHvKyPlTz/99EbqGfYdRV8xUmpdtS77KwG6vMHIO8NIqfXlAN3VqGMWIWCk1KUG3Rkp1RiZRg5DQ8PBwUEYRul0OjhvMKnGjRvX2tqKoqixsTEwUIHve7Qmzfc8TFPPSPn/FpMnT/74449zc3NJJJKFhYWPj8/58+cxg62xsfG6devOnj27fPlyIyOjnJwciBFJSEjYuHHjaO+lKQcQMFIaGhpql2xaJBIRiURdMpsKhUJdsucgv2Wk1AJKpVIkEmk9jiqVSmChYzKZWuvhjahR60ROCIKgKCoUCg0NDbW2NikUCrFYrJ0aVSpVf39/f3//aB9iVFSUv78/i8VSqVTe3t5JSUleXl6ZmZlwFjgj5s2bx+VyCQSChYUFWNKZTCYWijVy/D4j5WjdxhjwVIraAc9IqR3wjJRaQI0BUovL8YyU2kF3NeIZKbUDnpFSC6hRTY4KKIoKBAKhUDjaXpSYmLhw4cKenh4ymZyXlxcYGJifn4/1ZNhVLpVKCQSCWCz+8ccfg4KC/vCHP9BotHv37o1WyGHHJ8zrOtoaMeiySxSge2LRiRMnmpubo9r6PWk0mo2NjdZ3p9FoIzcBDQfd1ahLglsEQQgEgq2trS416KJGEonk4OAAeRW1uC/+uZNIJMzOBLY1BEEIBAKfz//2228vXrx44cIFU1NTLUj73vMcQIiekfK9gHZfQg1DJ+bJhdACIyMjoN/WbvGiZ6QcWxkwl4KONegogy6Xv/UatNaAWk5ZMpmsUCiMjY137doFR6hUKjAS9PT0XLhwITg4OCUlRYsb6RkpNUHPSIm8JUZKDAqForq6uq2tTYu0kmqbZ2FzMYVC8fX1vXjx4v379+/cuXPu3LkHDx5IpdKKigoGg1FRUaGNlMO5Y3VnpISQfu2ufVM1tLe368hIqQslJngn5HK5Lo7/d0GNOvKC6qJGsAG0tbVpzl7yWuC59JBX3mfM/QVcetgIi+U5GQ4aYhc0DdLASAk8MBBCAsclEglm8wEjJnaJSCTCprD4bSFgMsYXw8Y2CLCF3yqVCl8MvzNHLpdjpio1ecRi8XDykEgkLHuJRCIZjocdLzYwsWI3wme4HqHYYrEYTIsw+VYqlTCOaq1GzFCpVCqHK4YXW4MaZTKZBjViN5LL5fgbSaXS0YotlUoxbUNP0E6NMOPS4O3QkMQcrOT4krBZHQ7K5fLm5ma8njVPuzTYOX8nphv70djYiNEvd3R0GBsbg1deLBbzeDxnZ2c41dTU5OzsDG9tZ2cnlUqFPcAgMbbxvbm5eeLEifBuQcoLsAIplcqmpqbJkydDsZaWlnHjxkEEQ19f3+DgIJvNhlN4edrb21ksFsSJDA4O9vT0ODo6wqmKioqCgoL58+cjCMLj8RgMBuxDRlEUP1dsampycnICsXt6eggEAti15HJ5U1MTXuwJEyaAPwFSgkDAP4qieLHb2tqsrKxgYANfB5g61dTY3t5uamoKzj4gbMMMeo2NjVi26M7OThqNBvsjZDJZc3Mzdqq5udkqI89YAAARjElEQVTBwQEWxJCHBExhampsamqys7ODGAiY1WD72NXkMTc3h53ng4ODfD4fU2NDQwNWjMfjMZlMsBxKJJKOjo7XPv3u7m4SiQRW1qFqZLPZ8PQhAQs8fZg6YmK3trZaW1uDGjXMyUNDQ3Vxpo0cWDOHgoAOs27j8/mwJQN5lSyGxWJBY3p7e6lUKjwViUQiFovhVUBRtKenx9TUFEaO3t5eLIJGKpUODAxYWFjA7Xp6eoyNjaEYRF7AR1ahUPT29mK2XT6fz2QyIQhtcHBQLpdDV1EqlQKBwNzcHPq5QCCg0+lY7IZEIsHkEQgE9vb20GF6e3spFAokHKurqyssLFy5ciXcqLu729TUFPyS/f39BAIBxJbL5f39/VgYVE9PD2QtQxBEKBSCM2CoPHw+n8FgwKMViUQymQyLBFNTI41GAzWKxWKRSARGeVAji8UCy2xfXx8WhyaTyQYGBvDyjESNPT09hoaGmBoVCsVrxdagRpAHExtTI9i1sCgnNTWC7eu1Tx+vRiCHHO7pA8XdwMAAg8HA+10wRkpDQ0Mo8+sL/YqjEvuh9ltr9Pf3y2QyNfaxX+sfrna5XA4BSHK5nEgkMhgMaDDyyu4OJJgUCoVGo8HsX6VSAfkhhULBstUAoaJMJoNTMAEwMjLC5g/AKAifeAKBQCKRsHkFdqPXFoOptnbFYBTA9pCQyWR8MQRBXisPvthIxCaRSAYGBlKpFCYDZDKZwWDA644gCJPJBJ5DFEVlMhnYixQKhUKhIJPJZDIZ5pPwBoDYYJbFpkMjFJtEIsG66I2rEV9MTR4ymYxZjWUyGYlEIhKJ+KePoiiZTCaRSLD2Hio2DBxKpVIikcAAgQ8pBFIcbNEBs1YSiUShUJRKpVwup9PpkMEKlKmj5xp5ZUF4fbpcFEWfPHkSEBAQEBBw48YNpVIZGxsL04MzZ84cP34c5pHx8fHQqdRQVlYWHBx87Ngx7EhnZ2dwcPDOnTvhb2JiYkhICIqiDx8+TElJgYNJSUm1tbXDrdXeGzx//nz79u3YX7FYHB8fDy8QiqJZWVkhISHBwcGrV69GUbSgoCA4ODgvLw9FUYlEEhoaunHjxrch9RvDgQMHgoODFy1aJJfLi4uLk5OT4fjmzZurq6tVKlV+fv6uXbuGuzw5OTkoKOjTTz/FLBMKhUIqlcbFxbW0tGDFMjMzg4ODYd8EvI0nT56Eu1RVVaEoevfu3dTU1LFrJoqixKqqquTk5JSUlJSUlPPnz1+/fv3Ro0fw7a6srKyurk5PTw8MDDx9+vRQW2ddXd3u3bs5HM7z58+zsrIQBOnp6YmOjuZwOBKJBFIn29raJiUlrV+/vrS0tLCwEC7My8vr7OzUcWx49yEWi5OTkzkcDvz905/+dOjQIfTVx//27dszZ85MS0uLi4vLz88/ePAgh8PJzs7Ozc3dsGHDpk2bHBwc4uLioDBMILFQGrFY3NLSMpyx5F3Anj17mpqaOBxOdHR0UlLSixcvioqK4FRhYWFNTc3ixYvXrl1bUlLy2stFIlFBQUFoaGhCQgJ28MCBA3Pnzj169ChmEkhJSWlvb09PT9+4ceO1a9d27NjB4XAgdckvv/wCc43m5uZbt26NaWOJYrG4u7vbz8/Pz89v165dPj4+SqXy559/Lioqam9vJxKJa9euPXHihIODw1Abhb29/b59+/z8/BgMBtAAyuXyxsZGPz8/a2vr1tbW5uZmJyenefPmVVZWWlpaWlpa9vT08Hg8R0dH3Ul/332QyWQmk9nR0cHn8zs6Ovr7+42NjfEOdQKBQKPRPD09ISOun58fxC42NDTMmTPH2dm5trYWSkZERNTW1paXl0dGRvL5/P37969YsaKysvIttez30dLSYmJi4ufnFxoaumXLFmNjY6FQWFRUVFRUJBaLzc3Ns7KyEhIShgsv2LJlS2Bg4MaNG728vDDTwpo1a3JycqZOnYqZ9SAhHizA5HJ5Z2enn58fhULp6Ojw8PDo7OwcGBgQCoXu7u5j2lgyRk2BIIipqSkYB1NSUqhUan19/WeffWZmZgYRweiQFRSFQjE3N4cEsEAcC68FgiBKpRKoL2B9JZPJFi5cWFNT891337W1tUVEREyZMmVMG/YuoLe3d+nSpTY2NsePH3/x4sVf/vKXf//730BNhSDIBx98kJubCxNdMpkMT4FEIpHJZBqNJhKJYHIPVUEOZLD8njx58t69e7m5ubpzsI8dqFQq9sJYWloymcyysrItW7YgCFJTUwN0JNbW1kNfKgRB6uvrRSIRZhXEYGpqampqSqPRsKsWLly4f//+2NjYhIQEa2tr6G9wNiMjIygoSCwWX758+cqVK2PXUmRo7IJKpTI1Nb1y5Up+fn5UVBQka4Z0ya+9ns/nf/XVV76+vqtWrUIQhEKhDFcSebX5SYv0Yv+7kEgkM2fO5PP51tbWbm5u+IbHxsbeunXr7NmzX3zxBdgzNdQD7kIwP/j6+j5//jwhIaGnp2fsW/Bm0N/fP3fu3Pz8/Pz8fG9vb5iXDhew/49//INGo2FZF9UASxH4feDAARsbm/z8/PT09NraWjW3Ul9fH51O1zEP2UhAxDvyTp8+XVxcDGYl5LeNfG3f4PF4aWlpH3/88dq1axEEOXPmTFVVFUzWyWSySCQaHByk0+mGhob9/f1KpTIgIEAoFFpbW0+dOnWsG/aOoLe3d/78+bW1tU5OTj4+Pngn1alTp6qqqkxNTeVyOeZ8lMvlYBc2MTHBZx6USCSGhoaGhobNzc2zZs26fv365cuXHzx48HZaNQIMDg5is7XDhw+rJQHHTg19r2pqagQCwcKFC4erGUVROp1eV1d35coVMPwiCAJWYniTURQF721ERMTt27ejo6PfdOPUQWaz2YsXLw4LC0MQxNHR0dvbe3BwEBoMeT2RV2zpQxssEAgyMjK6urpOnTr1+eefHzlyZPPmzVu2bAkLC2OxWOvXr5dKpYcPHz527Ni2bdsQBPH39z927Jibm9vQj/V7CaVSCX0jLi7OyspqcHAQjLZw1szMjMPhyGSy+Ph4Ly+v1tZWIL4OCAiwtrb+5JNPjIyMNm/ejCDIwYMHAwMDv/rqK4lEsmPHjlu3bp06dSoxMXH69Olvs3kaERkZeeLEibCwMJVKFRYWBgTGcEosFoOlCmxu2CV9fX2ff/75o0ePvL29g4KChqtZLBbTaLTnz59nZGRkZmYeOnQoLCxszZo1s2fP7urqCgsLs7OzW7RoEYIgK1eu9PPz27t37xi39VUP4XK5XC4XUvYUFRVBxAfk9URRFCyVMK/DQyKR5OXlwbX19fXl5eWQMIjL5T558gTKFBQUnD17Frvk5cuXjY2Nb97W+E6Cz+c/ffoU+yuVSouLiyEIBfDzzz/n5ORghblcLo/Hg7/nzp27d+8eiqL79++Pj4/v7e3Ny8uDUK66ujoulwveiHcZ5eXlXC734sWLKIp2d3c/e/YMjj9+/Livrw9F0Y6ODuDFAYjF4vPnz+fm5gIt/HB49OgR2GBAt2VlZVwuFxxi8CZjThSxWFxcXKxjEOBI8AZ8unqMKRoaGiC759sWRI9hoe9FeuihK97zHEB66PFfgL4X6aGHrtD3orFFQ0NDbGwsFvwyFIODg8ePH1cj5f32229fu004Li7u+++/RxDk1q1bf/vb32JjY7du3Yo3cyEIcvr0aR6PhyBIfX19bGzs48eP8WfLysouX74Mv1NSUr755hvt2zYynDx5EnIhxcbG3rlzBw5yOJwdO3bgi2VmZiYmJuKPXLx4saKiYufOnXFxcUlJSQUFBTdu3Hj69CmCIJ2dnSdOnBhryUcOfS8aQ5SVlSUnJ7PZ7BMnTty+ffu1ZQYGBtLS0vAxikAhpeZAlMvlmzZtsrCwqK6uzs7OvnTpUklJCZvNtrGxwXwvJ0+eDAsLi46OlsvllZWV6enpbDY7KysLbt3d3b18+fKlS5eCI3/Pnj1gdt+5c+dYtR9BduzYER0d/fTp05SUFDabff78+Zs3bx46dAh8O2lpaVAsPT29sbHRyMiIw+HAQp3L5UZERDQ3N1tbW0+YMOHly5dnzpy5ePHiw4cPEQTp6OjIyMgYO7FHC30vGkNYWVmtXbs2ISFBLBYPlxaPSCTa2dndv38fglZTU1OvX79eW1ur9oUhk8kLFizYvn37Rx99lJeXR6fTFy1alJCQsGHDBmwDwrRp05YuXero6EihUFpbWysqKhISEuLj4x0dHTds2NDT07NkyZJZs2ZBiNalS5dWrFgRGRl56dKlMWp+amrqwMCAj49PfX19UVERRM09efLkxx9/XLduXVRU1NmzZ6HkrFmzUlNTv/jiC8ixmJ2dXVxc7OvrSyKRIiMjly1bZmNjEx8fr1AoYBOEQqFgs9n3798PCQkJDAz85ZdfxqgJI4S+F40hrKysDAwM/P39nZycli1b1t3d3fIKEFqFIAiKohQKpa2tDUbZ4uLixsbGa9euCQSC1tZWrLxMJgsICEAQpKWlZfz48TY2Nvv37//ggw/AtQJVeXh4LFu2zNLSUiqVsliskpISf3//qqoqNpv9/PlzMpkcFhbm7+8P/fPo0aMbN26Mioo6fvz4WLRdJBKVlZXNnTvXwsLCz89v69at/v7+P/zww/jx442MjGALMGa+nz17Np1OLy8vZ7PZMpns5cuXLi4uLi4usEGoqKioq6tr0qRJFAolLS1t7ty5kZGR/f39U6ZM2bx5s0KhgEjotwidGBn0+F14enrm5OSkpqbevXu3sLAQGzXDw8OXLl3KZDIhzBfbPcpgMKhUKovF4vF427Ztw9ZLBw8e9PLyysnJefbs2b59+xgMRkRERGdnZ0xMTE5ODn7fmFKpJBAIQqHQ09PzxIkTsHC6c+cOxOlhZPI7duzYtGkTjUZLTk7mcrlvvOHJyclUKtXQ0LChoYFOp8+fP3/KlClff/01PhEC3stSWlqakZFx5syZS5cuPXjw4Ouvvz59+nR4eDiPxzt8+PAPP/wAwq9bt2758uUvX77kcDgsFuvJkycfffTR4sWL37j8o4K+F40hOjs7m5qaZsyYIRKJWlpa9uzZg8WSkUiksLCwFStWLF26VCgUYrk+aDSaSqWSSCR2dnZ4RloSiXTt2rWnT5+CdeHZs2cTJ06cPHlya2vr0JhOAoEglUrJZLK9vb1CoRAIBDU1NWw2G5+f4OXLl5MmTTIwMNAyd9TvwdXVtbi4mMPhdHV1dXd319fX+/r6mpiYCIXCgYEBY2NjCP8BZiSJRHLo0KHMzEwWi2VnZ4eiaEpKyosXL5hMplKpFAqFGHW3lZWVvb29SCSi0+ktLS2dnZ3z5s3ThdjmjUDfi8YQnZ2dWVlZbm5uTCbTw8NDzWAQEhJSWFhYW1sbHBzs6ur6+PHj9PT0e/fuzZ07FwJk8C+HXC7/7LPPYmJiMjIy3N3dGxoajhw54uDgsGDBAjVqlt7eXrFYbGdn5+TklJ6ezmKxpk2bFhYWxuVy3dzcxGIxRLiGh4cfPXqUSCSGh4ePRdtXrVoFYf7e3t6dnZ3nzp27f/++TCbz8vIyNDQ8cuQIiqIrV648cuQIDDEUCuXMmTNmZmarV68Gc8i8efO6u7stLS2xkFzYLIQgCASb5ubmXr161dbW1sXFxcHBYSxaMUKQ/gu2zv+3sLKymj59+rVr11atWgX7r/CYMWNGc3NzdXX17t277e3tnZ2db9y44enpuXDhwvHjx0+bNg3/6YB9R21tbQKBwMLCYs2aNb29veXl5enp6WocBzQabdq0aWw229XV9aeffoqMjPTz8yOTyTNnzmQwGBQKxcHBwcXFZfbs2Q8ePEBRFLjlxwgoipJIpD//+c+zZs26dOnSkiVLAgMDfXx87t69S6FQEhISyGTypEmT3N3deTxed3c3gUDAFEWlUj08PCD6ydPTE464u7uPHz+eSCSyWKxZs2aJxWLYkAepnd4W9BFAeuihK/Q2Oj300BX6XqSHHrri/wBKInfgpbP/DAAAAABJRU5ErkJggg==">
          <a:extLst>
            <a:ext uri="{FF2B5EF4-FFF2-40B4-BE49-F238E27FC236}">
              <a16:creationId xmlns:a16="http://schemas.microsoft.com/office/drawing/2014/main" id="{F7EC4E46-D723-F047-83AF-A17D61D3E6F5}"/>
            </a:ext>
          </a:extLst>
        </xdr:cNvPr>
        <xdr:cNvSpPr>
          <a:spLocks noChangeAspect="1" noChangeArrowheads="1"/>
        </xdr:cNvSpPr>
      </xdr:nvSpPr>
      <xdr:spPr bwMode="auto">
        <a:xfrm>
          <a:off x="14465300" y="3086100"/>
          <a:ext cx="304800" cy="29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792378</xdr:colOff>
      <xdr:row>4</xdr:row>
      <xdr:rowOff>3262</xdr:rowOff>
    </xdr:from>
    <xdr:to>
      <xdr:col>12</xdr:col>
      <xdr:colOff>418490</xdr:colOff>
      <xdr:row>23</xdr:row>
      <xdr:rowOff>147557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52A65DDF-42CA-9B4F-A8FC-EFED5D0BF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1A69-2A33-4B4D-8804-F6671D80B5A6}">
  <sheetPr>
    <tabColor rgb="FF00B050"/>
    <pageSetUpPr fitToPage="1"/>
  </sheetPr>
  <dimension ref="B1:G38"/>
  <sheetViews>
    <sheetView showGridLines="0" tabSelected="1" zoomScaleNormal="100" zoomScaleSheetLayoutView="100" workbookViewId="0">
      <selection activeCell="D35" sqref="D35"/>
    </sheetView>
  </sheetViews>
  <sheetFormatPr baseColWidth="10" defaultColWidth="11.5" defaultRowHeight="14"/>
  <cols>
    <col min="1" max="1" width="3.33203125" style="9" customWidth="1"/>
    <col min="2" max="2" width="41.5" style="9" customWidth="1"/>
    <col min="3" max="3" width="10.83203125" style="9" bestFit="1" customWidth="1"/>
    <col min="4" max="4" width="10.6640625" style="9" bestFit="1" customWidth="1"/>
    <col min="5" max="5" width="19.6640625" style="9" customWidth="1"/>
    <col min="6" max="6" width="58.1640625" style="9" customWidth="1"/>
    <col min="7" max="7" width="15.6640625" style="9" customWidth="1"/>
    <col min="8" max="16384" width="11.5" style="9"/>
  </cols>
  <sheetData>
    <row r="1" spans="2:7" ht="14.5" customHeight="1">
      <c r="B1" s="55" t="s">
        <v>10</v>
      </c>
      <c r="C1" s="55"/>
      <c r="D1" s="55"/>
      <c r="E1" s="55"/>
      <c r="F1" s="55"/>
      <c r="G1" s="55"/>
    </row>
    <row r="2" spans="2:7" ht="15" customHeight="1">
      <c r="B2" s="55"/>
      <c r="C2" s="55"/>
      <c r="D2" s="55"/>
      <c r="E2" s="55"/>
      <c r="F2" s="55"/>
      <c r="G2" s="55"/>
    </row>
    <row r="3" spans="2:7" ht="15" customHeight="1">
      <c r="B3" s="55"/>
      <c r="C3" s="55"/>
      <c r="D3" s="55"/>
      <c r="E3" s="55"/>
      <c r="F3" s="55"/>
      <c r="G3" s="55"/>
    </row>
    <row r="4" spans="2:7" ht="27.5" customHeight="1" thickBot="1">
      <c r="B4" s="2"/>
      <c r="C4" s="2"/>
      <c r="D4" s="2"/>
      <c r="E4"/>
      <c r="F4" s="2"/>
      <c r="G4" s="11"/>
    </row>
    <row r="5" spans="2:7" ht="15" customHeight="1" thickBot="1">
      <c r="B5" s="7" t="s">
        <v>3</v>
      </c>
      <c r="C5" s="1"/>
      <c r="D5" s="2"/>
      <c r="E5"/>
      <c r="F5" s="2"/>
      <c r="G5" s="11"/>
    </row>
    <row r="6" spans="2:7" ht="14.5" customHeight="1">
      <c r="B6" s="6" t="s">
        <v>0</v>
      </c>
      <c r="C6" s="1"/>
      <c r="D6" s="2"/>
      <c r="E6"/>
      <c r="F6" s="2"/>
      <c r="G6" s="11"/>
    </row>
    <row r="7" spans="2:7" ht="14" customHeight="1">
      <c r="B7" s="5" t="s">
        <v>1</v>
      </c>
      <c r="C7" s="1"/>
      <c r="D7" s="2"/>
      <c r="E7"/>
      <c r="F7" s="2"/>
      <c r="G7" s="11"/>
    </row>
    <row r="8" spans="2:7" ht="14" customHeight="1">
      <c r="B8" s="24" t="s">
        <v>5</v>
      </c>
      <c r="C8" s="1"/>
      <c r="D8" s="2"/>
      <c r="E8"/>
      <c r="F8" s="2"/>
      <c r="G8" s="11"/>
    </row>
    <row r="9" spans="2:7" ht="15.5" customHeight="1" thickBot="1">
      <c r="B9" s="25" t="s">
        <v>26</v>
      </c>
      <c r="C9" s="1"/>
      <c r="D9" s="2"/>
      <c r="E9"/>
      <c r="F9"/>
      <c r="G9" s="10"/>
    </row>
    <row r="10" spans="2:7" ht="20">
      <c r="B10"/>
      <c r="C10"/>
      <c r="D10" s="2"/>
      <c r="E10"/>
      <c r="F10"/>
      <c r="G10" s="10"/>
    </row>
    <row r="11" spans="2:7">
      <c r="B11"/>
      <c r="C11"/>
      <c r="D11"/>
      <c r="E11"/>
      <c r="F11"/>
      <c r="G11" s="10"/>
    </row>
    <row r="12" spans="2:7">
      <c r="B12"/>
      <c r="C12"/>
      <c r="D12"/>
      <c r="E12"/>
      <c r="F12"/>
      <c r="G12" s="10"/>
    </row>
    <row r="13" spans="2:7">
      <c r="B13"/>
      <c r="C13"/>
      <c r="D13"/>
      <c r="E13"/>
      <c r="F13"/>
      <c r="G13" s="10"/>
    </row>
    <row r="14" spans="2:7">
      <c r="B14"/>
      <c r="C14"/>
      <c r="D14"/>
      <c r="E14"/>
      <c r="F14"/>
      <c r="G14" s="10"/>
    </row>
    <row r="15" spans="2:7" ht="15" customHeight="1">
      <c r="B15" s="56" t="s">
        <v>28</v>
      </c>
      <c r="C15" s="56"/>
      <c r="D15" s="56"/>
      <c r="E15" s="56"/>
      <c r="F15" s="1"/>
      <c r="G15" s="10"/>
    </row>
    <row r="16" spans="2:7" ht="15" thickBot="1">
      <c r="B16" s="57"/>
      <c r="C16" s="57"/>
      <c r="D16" s="57"/>
      <c r="E16" s="57"/>
      <c r="F16" s="1"/>
      <c r="G16" s="10"/>
    </row>
    <row r="17" spans="2:7">
      <c r="B17" s="13" t="s">
        <v>41</v>
      </c>
      <c r="C17" s="14" t="s">
        <v>40</v>
      </c>
      <c r="D17" s="14" t="s">
        <v>8</v>
      </c>
      <c r="E17" s="16"/>
      <c r="F17" s="19" t="s">
        <v>12</v>
      </c>
      <c r="G17" s="10"/>
    </row>
    <row r="18" spans="2:7">
      <c r="B18" s="13" t="s">
        <v>20</v>
      </c>
      <c r="C18" s="14" t="s">
        <v>23</v>
      </c>
      <c r="D18" s="14" t="s">
        <v>9</v>
      </c>
      <c r="E18" s="16"/>
      <c r="F18" s="19" t="s">
        <v>12</v>
      </c>
      <c r="G18" s="10"/>
    </row>
    <row r="19" spans="2:7" ht="15">
      <c r="B19" s="15" t="s">
        <v>21</v>
      </c>
      <c r="C19" s="4" t="s">
        <v>22</v>
      </c>
      <c r="D19" s="4" t="s">
        <v>9</v>
      </c>
      <c r="E19" s="52"/>
      <c r="F19" s="19" t="s">
        <v>12</v>
      </c>
      <c r="G19" s="10"/>
    </row>
    <row r="20" spans="2:7" ht="15">
      <c r="B20" s="13" t="s">
        <v>24</v>
      </c>
      <c r="C20" s="14" t="s">
        <v>25</v>
      </c>
      <c r="D20" s="14" t="s">
        <v>4</v>
      </c>
      <c r="E20" s="8"/>
      <c r="F20" s="3" t="s">
        <v>6</v>
      </c>
      <c r="G20" s="10"/>
    </row>
    <row r="21" spans="2:7">
      <c r="B21"/>
      <c r="C21"/>
      <c r="D21"/>
      <c r="E21"/>
      <c r="F21"/>
      <c r="G21" s="10"/>
    </row>
    <row r="22" spans="2:7">
      <c r="B22"/>
      <c r="C22"/>
      <c r="D22"/>
      <c r="E22"/>
      <c r="F22"/>
      <c r="G22" s="10"/>
    </row>
    <row r="23" spans="2:7">
      <c r="B23"/>
      <c r="C23"/>
      <c r="D23"/>
      <c r="E23"/>
      <c r="F23"/>
      <c r="G23" s="10"/>
    </row>
    <row r="24" spans="2:7">
      <c r="B24"/>
      <c r="C24"/>
      <c r="D24"/>
      <c r="E24"/>
      <c r="F24"/>
      <c r="G24" s="10"/>
    </row>
    <row r="25" spans="2:7" ht="14.5" customHeight="1">
      <c r="B25" s="58" t="s">
        <v>27</v>
      </c>
      <c r="C25" s="58"/>
      <c r="D25" s="58"/>
      <c r="E25" s="58"/>
      <c r="F25"/>
      <c r="G25" s="10"/>
    </row>
    <row r="26" spans="2:7">
      <c r="B26" s="59"/>
      <c r="C26" s="59"/>
      <c r="D26" s="59"/>
      <c r="E26" s="59"/>
      <c r="F26"/>
      <c r="G26" s="10"/>
    </row>
    <row r="27" spans="2:7">
      <c r="B27" s="13" t="s">
        <v>39</v>
      </c>
      <c r="C27" s="17" t="s">
        <v>15</v>
      </c>
      <c r="D27" s="14" t="s">
        <v>8</v>
      </c>
      <c r="E27" s="16"/>
      <c r="F27" s="19" t="s">
        <v>7</v>
      </c>
      <c r="G27" s="10"/>
    </row>
    <row r="28" spans="2:7">
      <c r="B28" s="13" t="s">
        <v>13</v>
      </c>
      <c r="C28" s="20" t="s">
        <v>14</v>
      </c>
      <c r="D28" s="4" t="s">
        <v>8</v>
      </c>
      <c r="E28" s="16"/>
      <c r="F28" s="19" t="s">
        <v>7</v>
      </c>
      <c r="G28" s="10"/>
    </row>
    <row r="29" spans="2:7" ht="15">
      <c r="B29" s="13" t="s">
        <v>16</v>
      </c>
      <c r="C29" s="26" t="s">
        <v>29</v>
      </c>
      <c r="D29" s="14" t="s">
        <v>11</v>
      </c>
      <c r="E29" s="18" t="e">
        <f>2*(DEGREES(ATAN((E27/2)/E28)))</f>
        <v>#DIV/0!</v>
      </c>
      <c r="F29" s="3" t="s">
        <v>42</v>
      </c>
      <c r="G29" s="10"/>
    </row>
    <row r="30" spans="2:7" ht="15">
      <c r="B30" s="12" t="s">
        <v>17</v>
      </c>
      <c r="C30" s="31" t="s">
        <v>19</v>
      </c>
      <c r="D30" s="32" t="s">
        <v>8</v>
      </c>
      <c r="E30" s="33">
        <f>SQRT((E27/2)^2+E28^2)</f>
        <v>0</v>
      </c>
      <c r="F30" s="3" t="s">
        <v>43</v>
      </c>
      <c r="G30" s="10"/>
    </row>
    <row r="31" spans="2:7">
      <c r="B31" s="22"/>
      <c r="C31" s="60" t="s">
        <v>49</v>
      </c>
      <c r="D31" s="60"/>
      <c r="E31" s="53" t="s">
        <v>18</v>
      </c>
      <c r="F31" s="19" t="s">
        <v>7</v>
      </c>
      <c r="G31" s="10"/>
    </row>
    <row r="32" spans="2:7">
      <c r="B32"/>
      <c r="C32"/>
      <c r="D32"/>
      <c r="E32"/>
      <c r="F32"/>
      <c r="G32" s="10"/>
    </row>
    <row r="33" spans="2:7">
      <c r="B33" s="22"/>
      <c r="C33"/>
      <c r="D33"/>
      <c r="E33" s="23"/>
      <c r="F33"/>
      <c r="G33" s="10"/>
    </row>
    <row r="34" spans="2:7">
      <c r="B34" s="21"/>
      <c r="C34"/>
      <c r="D34"/>
      <c r="E34"/>
      <c r="F34"/>
      <c r="G34" s="10"/>
    </row>
    <row r="35" spans="2:7">
      <c r="B35"/>
      <c r="C35"/>
      <c r="D35"/>
      <c r="E35"/>
      <c r="F35" s="23"/>
      <c r="G35" s="10"/>
    </row>
    <row r="36" spans="2:7">
      <c r="B36"/>
      <c r="C36"/>
      <c r="D36"/>
      <c r="E36"/>
      <c r="F36"/>
      <c r="G36" s="10"/>
    </row>
    <row r="37" spans="2:7">
      <c r="B37"/>
      <c r="C37"/>
      <c r="D37"/>
      <c r="E37"/>
      <c r="F37"/>
      <c r="G37" s="10"/>
    </row>
    <row r="38" spans="2:7">
      <c r="B38"/>
      <c r="C38"/>
      <c r="D38"/>
      <c r="E38"/>
      <c r="F38"/>
      <c r="G38" s="10"/>
    </row>
  </sheetData>
  <mergeCells count="4">
    <mergeCell ref="B1:G3"/>
    <mergeCell ref="B15:E16"/>
    <mergeCell ref="B25:E26"/>
    <mergeCell ref="C31:D31"/>
  </mergeCells>
  <dataValidations count="1">
    <dataValidation type="list" allowBlank="1" showInputMessage="1" showErrorMessage="1" sqref="E31" xr:uid="{05DD9F5C-091D-D742-ADFC-B71670926BFC}">
      <formula1>"PIR416, EKMC760811, EKMB120511"</formula1>
    </dataValidation>
  </dataValidations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D3B8-C212-7242-A11C-1C3F78ABF3CF}">
  <sheetPr>
    <tabColor rgb="FFFF0000"/>
  </sheetPr>
  <dimension ref="A1:P76"/>
  <sheetViews>
    <sheetView zoomScale="75" zoomScaleNormal="85" workbookViewId="0">
      <selection activeCell="B17" sqref="B17"/>
    </sheetView>
  </sheetViews>
  <sheetFormatPr baseColWidth="10" defaultColWidth="10.5" defaultRowHeight="14"/>
  <cols>
    <col min="1" max="1" width="10.5" style="28"/>
    <col min="2" max="2" width="17.6640625" style="28" customWidth="1"/>
    <col min="3" max="3" width="10.5" style="28"/>
    <col min="4" max="5" width="15.6640625" style="28" customWidth="1"/>
    <col min="6" max="7" width="10.5" style="28"/>
    <col min="8" max="8" width="35.83203125" style="28" customWidth="1"/>
    <col min="9" max="16384" width="10.5" style="28"/>
  </cols>
  <sheetData>
    <row r="1" spans="1:16" ht="15" customHeight="1" thickBot="1">
      <c r="A1" s="61" t="s">
        <v>50</v>
      </c>
      <c r="B1" s="61"/>
      <c r="C1" s="61"/>
      <c r="D1" s="61"/>
      <c r="E1" s="61"/>
      <c r="F1" s="27" t="s">
        <v>30</v>
      </c>
      <c r="H1" s="29" t="s">
        <v>3</v>
      </c>
    </row>
    <row r="2" spans="1:16">
      <c r="A2" s="37" t="s">
        <v>44</v>
      </c>
      <c r="B2" s="37" t="s">
        <v>31</v>
      </c>
      <c r="C2" s="37" t="s">
        <v>32</v>
      </c>
      <c r="D2" s="37" t="s">
        <v>33</v>
      </c>
      <c r="E2" s="38" t="s">
        <v>34</v>
      </c>
      <c r="H2" s="30" t="s">
        <v>0</v>
      </c>
    </row>
    <row r="3" spans="1:16" ht="15" thickBot="1">
      <c r="A3" s="39" t="s">
        <v>45</v>
      </c>
      <c r="B3" s="39" t="s">
        <v>35</v>
      </c>
      <c r="C3" s="39" t="s">
        <v>36</v>
      </c>
      <c r="D3" s="39" t="s">
        <v>37</v>
      </c>
      <c r="E3" s="40" t="s">
        <v>47</v>
      </c>
      <c r="H3" s="35" t="s">
        <v>5</v>
      </c>
    </row>
    <row r="4" spans="1:16">
      <c r="A4" s="41" t="s">
        <v>46</v>
      </c>
      <c r="B4" s="41" t="s">
        <v>38</v>
      </c>
      <c r="C4" s="41" t="s">
        <v>38</v>
      </c>
      <c r="D4" s="41" t="s">
        <v>2</v>
      </c>
      <c r="E4" s="42" t="s">
        <v>9</v>
      </c>
      <c r="H4" s="34"/>
    </row>
    <row r="5" spans="1:16">
      <c r="A5" s="43"/>
      <c r="B5" s="43"/>
      <c r="C5" s="49"/>
      <c r="D5" s="44" t="e">
        <f t="shared" ref="D5:D10" si="0">B5/C5*100</f>
        <v>#DIV/0!</v>
      </c>
      <c r="E5" s="47"/>
      <c r="H5" s="34"/>
    </row>
    <row r="6" spans="1:16">
      <c r="A6" s="43"/>
      <c r="B6" s="43"/>
      <c r="C6" s="50">
        <f>$C$5</f>
        <v>0</v>
      </c>
      <c r="D6" s="44" t="e">
        <f t="shared" si="0"/>
        <v>#DIV/0!</v>
      </c>
      <c r="E6" s="47"/>
      <c r="F6" s="51" t="s">
        <v>23</v>
      </c>
      <c r="O6"/>
    </row>
    <row r="7" spans="1:16">
      <c r="A7" s="43"/>
      <c r="B7" s="43"/>
      <c r="C7" s="50">
        <f t="shared" ref="C7:C11" si="1">$C$5</f>
        <v>0</v>
      </c>
      <c r="D7" s="44" t="e">
        <f t="shared" si="0"/>
        <v>#DIV/0!</v>
      </c>
      <c r="E7" s="48"/>
      <c r="F7" s="54"/>
    </row>
    <row r="8" spans="1:16">
      <c r="A8" s="43"/>
      <c r="B8" s="43"/>
      <c r="C8" s="50">
        <f t="shared" si="1"/>
        <v>0</v>
      </c>
      <c r="D8" s="44" t="e">
        <f t="shared" si="0"/>
        <v>#DIV/0!</v>
      </c>
      <c r="E8" s="48"/>
      <c r="F8" s="54"/>
    </row>
    <row r="9" spans="1:16">
      <c r="A9" s="43"/>
      <c r="B9" s="43"/>
      <c r="C9" s="50">
        <f t="shared" si="1"/>
        <v>0</v>
      </c>
      <c r="D9" s="44" t="e">
        <f t="shared" si="0"/>
        <v>#DIV/0!</v>
      </c>
      <c r="E9" s="48"/>
      <c r="F9" s="54"/>
    </row>
    <row r="10" spans="1:16">
      <c r="A10" s="43"/>
      <c r="B10" s="43"/>
      <c r="C10" s="50">
        <f t="shared" si="1"/>
        <v>0</v>
      </c>
      <c r="D10" s="44" t="e">
        <f t="shared" si="0"/>
        <v>#DIV/0!</v>
      </c>
      <c r="E10" s="48"/>
      <c r="F10" s="54"/>
    </row>
    <row r="11" spans="1:16">
      <c r="A11" s="43"/>
      <c r="B11" s="43"/>
      <c r="C11" s="50">
        <f t="shared" si="1"/>
        <v>0</v>
      </c>
      <c r="D11" s="44" t="e">
        <f>B11/C11*100</f>
        <v>#DIV/0!</v>
      </c>
      <c r="E11" s="47"/>
      <c r="F11" s="28" t="s">
        <v>48</v>
      </c>
    </row>
    <row r="12" spans="1:16" ht="15">
      <c r="B12" s="45"/>
      <c r="C12" s="46"/>
      <c r="D12" s="46"/>
      <c r="E12" s="36"/>
      <c r="F12" s="3"/>
    </row>
    <row r="13" spans="1:16" ht="15">
      <c r="F13" s="3"/>
    </row>
    <row r="14" spans="1:16" ht="15">
      <c r="F14" s="3"/>
      <c r="P14"/>
    </row>
    <row r="18" spans="15:15">
      <c r="O18"/>
    </row>
    <row r="38" spans="12:12">
      <c r="L38" s="19"/>
    </row>
    <row r="39" spans="12:12">
      <c r="L39" s="19"/>
    </row>
    <row r="49" spans="2:8">
      <c r="B49" s="19"/>
      <c r="H49" s="19"/>
    </row>
    <row r="50" spans="2:8">
      <c r="B50" s="19"/>
      <c r="H50" s="19"/>
    </row>
    <row r="75" spans="2:8">
      <c r="B75" s="19"/>
      <c r="H75" s="19"/>
    </row>
    <row r="76" spans="2:8">
      <c r="B76" s="19"/>
      <c r="H76" s="19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Choix du détecteur</vt:lpstr>
      <vt:lpstr>Expérimentation</vt:lpstr>
      <vt:lpstr>'Choix du détecteur'!Zone_d_impression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2025-05-01T12:04:05Z</cp:lastPrinted>
  <dcterms:created xsi:type="dcterms:W3CDTF">2025-04-28T18:57:12Z</dcterms:created>
  <dcterms:modified xsi:type="dcterms:W3CDTF">2025-09-26T22:22:52Z</dcterms:modified>
</cp:coreProperties>
</file>