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auza\Desktop\Sujet BAC 2026\Prépa sujet EE\Sujet V2\"/>
    </mc:Choice>
  </mc:AlternateContent>
  <xr:revisionPtr revIDLastSave="0" documentId="13_ncr:1_{88F1D79A-E822-4CC6-8196-0BDC5F223053}" xr6:coauthVersionLast="47" xr6:coauthVersionMax="47" xr10:uidLastSave="{00000000-0000-0000-0000-000000000000}"/>
  <workbookProtection workbookAlgorithmName="SHA-512" workbookHashValue="MRC/889ApugFNUeNnCDCLNUOPZyKXbsK3FgZb4OQK/BoCqoy6JlV4PzewdBRBYc4NTMSHnycQkteA47c/h34Qw==" workbookSaltValue="XikrHh0fh9AbkbOyrIAf+A==" workbookSpinCount="100000" lockStructure="1"/>
  <bookViews>
    <workbookView xWindow="-110" yWindow="-110" windowWidth="19420" windowHeight="10300" xr2:uid="{00000000-000D-0000-FFFF-FFFF00000000}"/>
  </bookViews>
  <sheets>
    <sheet name="2. Conception " sheetId="5" r:id="rId1"/>
    <sheet name="4. Expérimentation " sheetId="6" r:id="rId2"/>
    <sheet name="liste" sheetId="8" state="hidden" r:id="rId3"/>
  </sheets>
  <definedNames>
    <definedName name="_xlnm._FilterDatabase" localSheetId="2" hidden="1">liste!$A$2:$A$3</definedName>
    <definedName name="_Hlk202877175" localSheetId="1">'4. Expérimentation '!$J$15</definedName>
    <definedName name="nom">liste!$A$2:$A$4</definedName>
    <definedName name="photo">OFFSET(liste!$B$1,MATCH('4. Expérimentation '!$B$24:$C$24,nom,0),0)</definedName>
    <definedName name="photo2">OFFSET(liste!$B$1,MATCH('4. Expérimentation '!$G$24:$H$24,nom,0),0)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5" l="1"/>
  <c r="C15" i="5" l="1"/>
  <c r="C27" i="5"/>
  <c r="C22" i="5"/>
  <c r="F36" i="5" l="1"/>
  <c r="C24" i="5" l="1"/>
  <c r="C28" i="5" s="1"/>
  <c r="C29" i="5" l="1"/>
  <c r="E37" i="5" s="1"/>
  <c r="F37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<sst xmlns="http://schemas.openxmlformats.org/spreadsheetml/2006/main" count="92" uniqueCount="71">
  <si>
    <t>Remplir manuellement une valeur</t>
  </si>
  <si>
    <t>Calcul automatique à ne pas modifier</t>
  </si>
  <si>
    <t>Formule à utiliser</t>
  </si>
  <si>
    <t xml:space="preserve"> (voir dossier ressources)</t>
  </si>
  <si>
    <t>Aspiration:</t>
  </si>
  <si>
    <t>HGA (mCE)</t>
  </si>
  <si>
    <t>HGR (mCE)</t>
  </si>
  <si>
    <t>pu (mCE)</t>
  </si>
  <si>
    <t xml:space="preserve">Hauteur géométrique d'aspiration : </t>
  </si>
  <si>
    <t>La (m)</t>
  </si>
  <si>
    <t xml:space="preserve">Refoulement  : </t>
  </si>
  <si>
    <t>Lr (m)</t>
  </si>
  <si>
    <t>HMR (mCE)</t>
  </si>
  <si>
    <t>HMT (mCE)</t>
  </si>
  <si>
    <t xml:space="preserve">Hauteur manométrique d'aspiration HMA : </t>
  </si>
  <si>
    <t>Hauteur manométrique de refoulement :</t>
  </si>
  <si>
    <t xml:space="preserve">Pertes de charge à l'aspiration liées à la tuyauterie </t>
  </si>
  <si>
    <t>Pertes de charge au refoulement liées à la tuyauterie :</t>
  </si>
  <si>
    <t>Légende du tableur :</t>
  </si>
  <si>
    <t>Débit nécessaire :</t>
  </si>
  <si>
    <t xml:space="preserve">Longueur de tuyauterie à l'aspiration : </t>
  </si>
  <si>
    <t>Pertes de charge à l'aspiration liées aux accessoires</t>
  </si>
  <si>
    <t>Hauteur géométrique de refoulement :</t>
  </si>
  <si>
    <t>Pertes de charge au refoulement liées aux accessoires :</t>
  </si>
  <si>
    <t>Hauteur manométrique totale :</t>
  </si>
  <si>
    <t>Longueur de tuyauterie au refoulement</t>
  </si>
  <si>
    <t>Pertes de charge totale  à l'aspiration :</t>
  </si>
  <si>
    <t>Pertes de charge totale  au refoulement :</t>
  </si>
  <si>
    <t>HMT = HMA + HMR</t>
  </si>
  <si>
    <t>pa_tuy (mCE)</t>
  </si>
  <si>
    <t>pa_acc (mCE)</t>
  </si>
  <si>
    <t>pa_tot (mCE)</t>
  </si>
  <si>
    <t>pa_tot = pa_tuy + pa_acc</t>
  </si>
  <si>
    <t>pr_tuy (mCE)</t>
  </si>
  <si>
    <t>pr_tot (mCE)</t>
  </si>
  <si>
    <t>pr_tot = pr_tuy + Pr_acc</t>
  </si>
  <si>
    <t>pr_acc (mCE)</t>
  </si>
  <si>
    <t xml:space="preserve">Pression utile à la sortie du refoulement : </t>
  </si>
  <si>
    <t>Caracrtéristiques de la motopompe choisie :</t>
  </si>
  <si>
    <t>Type :</t>
  </si>
  <si>
    <t xml:space="preserve">Alimention : </t>
  </si>
  <si>
    <t>V (V)</t>
  </si>
  <si>
    <t>Hauteur manométrique :</t>
  </si>
  <si>
    <t>&gt;</t>
  </si>
  <si>
    <t>Dimensionnement d'un système de pompage électro-solaire</t>
  </si>
  <si>
    <r>
      <t xml:space="preserve">1 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Aptos Narrow"/>
        <family val="2"/>
      </rPr>
      <t xml:space="preserve"> 230 V</t>
    </r>
    <r>
      <rPr>
        <sz val="11"/>
        <color theme="1"/>
        <rFont val="Symbol"/>
        <family val="1"/>
        <charset val="2"/>
      </rPr>
      <t>~</t>
    </r>
  </si>
  <si>
    <t xml:space="preserve">Débit max : </t>
  </si>
  <si>
    <t>pu (bar)</t>
  </si>
  <si>
    <t>1 bar = 10 mCE</t>
  </si>
  <si>
    <t>HMA (mCE)</t>
  </si>
  <si>
    <t>H (mCE)</t>
  </si>
  <si>
    <t xml:space="preserve">Pression utile du refoulement : </t>
  </si>
  <si>
    <r>
      <t>Q ( m</t>
    </r>
    <r>
      <rPr>
        <vertAlign val="superscript"/>
        <sz val="11"/>
        <color theme="1"/>
        <rFont val="Aptos Narrow"/>
        <family val="2"/>
      </rPr>
      <t>3</t>
    </r>
    <r>
      <rPr>
        <sz val="11"/>
        <color theme="1"/>
        <rFont val="Aptos Narrow"/>
        <family val="2"/>
      </rPr>
      <t>.h</t>
    </r>
    <r>
      <rPr>
        <vertAlign val="superscript"/>
        <sz val="11"/>
        <color theme="1"/>
        <rFont val="Aptos Narrow"/>
        <family val="2"/>
      </rPr>
      <t>-1</t>
    </r>
    <r>
      <rPr>
        <sz val="11"/>
        <color theme="1"/>
        <rFont val="Aptos Narrow"/>
        <family val="2"/>
      </rPr>
      <t>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</si>
  <si>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la tension aux bornes du panneau photovoltaïque « </t>
    </r>
    <r>
      <rPr>
        <sz val="12"/>
        <color rgb="FF000000"/>
        <rFont val="Arial"/>
        <family val="2"/>
      </rPr>
      <t>Up » </t>
    </r>
    <r>
      <rPr>
        <sz val="12"/>
        <color theme="1"/>
        <rFont val="Arial"/>
        <family val="2"/>
      </rPr>
      <t>;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</si>
  <si>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la tension aux bornes de la batterie « Ubat ».</t>
    </r>
  </si>
  <si>
    <r>
      <t>3.</t>
    </r>
    <r>
      <rPr>
        <i/>
        <u/>
        <sz val="7"/>
        <color theme="1"/>
        <rFont val="Times New Roman"/>
        <family val="1"/>
      </rPr>
      <t xml:space="preserve">    </t>
    </r>
    <r>
      <rPr>
        <u/>
        <sz val="12"/>
        <color theme="1"/>
        <rFont val="Arial"/>
        <family val="2"/>
      </rPr>
      <t xml:space="preserve">En faisant varier l’intensité </t>
    </r>
    <r>
      <rPr>
        <i/>
        <u/>
        <sz val="12"/>
        <color theme="1"/>
        <rFont val="Arial"/>
        <family val="2"/>
      </rPr>
      <t xml:space="preserve">lumineuse (en masquant plus ou moins le projecteur), </t>
    </r>
    <r>
      <rPr>
        <b/>
        <i/>
        <u/>
        <sz val="12"/>
        <color theme="1"/>
        <rFont val="Arial"/>
        <family val="2"/>
      </rPr>
      <t>mesurer</t>
    </r>
    <r>
      <rPr>
        <i/>
        <u/>
        <sz val="12"/>
        <color theme="1"/>
        <rFont val="Arial"/>
        <family val="2"/>
      </rPr>
      <t xml:space="preserve"> pour différentes intensités lumineuses  (200, 400, 800 et 1200 lux):</t>
    </r>
  </si>
  <si>
    <t xml:space="preserve">Eclairement E (lux) </t>
  </si>
  <si>
    <t xml:space="preserve">Up (V) </t>
  </si>
  <si>
    <t>Ubat (V)</t>
  </si>
  <si>
    <r>
      <t>4.</t>
    </r>
    <r>
      <rPr>
        <u/>
        <sz val="7"/>
        <color theme="1"/>
        <rFont val="Times New Roman"/>
        <family val="1"/>
      </rPr>
      <t xml:space="preserve">    </t>
    </r>
    <r>
      <rPr>
        <u/>
        <sz val="12"/>
        <color theme="1"/>
        <rFont val="Arial"/>
        <family val="2"/>
      </rPr>
      <t xml:space="preserve">À l’aide des oscilloscopes, </t>
    </r>
    <r>
      <rPr>
        <b/>
        <u/>
        <sz val="12"/>
        <color theme="1"/>
        <rFont val="Arial"/>
        <family val="2"/>
      </rPr>
      <t>visualiser</t>
    </r>
    <r>
      <rPr>
        <u/>
        <sz val="12"/>
        <color theme="1"/>
        <rFont val="Arial"/>
        <family val="2"/>
      </rPr>
      <t xml:space="preserve"> et </t>
    </r>
    <r>
      <rPr>
        <b/>
        <u/>
        <sz val="12"/>
        <color theme="1"/>
        <rFont val="Arial"/>
        <family val="2"/>
      </rPr>
      <t>mesurer</t>
    </r>
    <r>
      <rPr>
        <u/>
        <sz val="12"/>
        <color theme="1"/>
        <rFont val="Arial"/>
        <family val="2"/>
      </rPr>
      <t xml:space="preserve"> la tension en entrée « Uond_DC » et en sortie « Uond_AC » du convertisseur de tension (onduleur). </t>
    </r>
    <r>
      <rPr>
        <u/>
        <sz val="8"/>
        <color theme="1"/>
        <rFont val="Arial"/>
        <family val="2"/>
      </rPr>
      <t> </t>
    </r>
  </si>
  <si>
    <t>Tension Uond_DC (V)</t>
  </si>
  <si>
    <t>Tension Uond_AC (V)</t>
  </si>
  <si>
    <t>2 CONCEPTION - DIMENSIONNEMENT DE LA MOTOPOMPE</t>
  </si>
  <si>
    <t xml:space="preserve">4.  EXPERIMENTATION </t>
  </si>
  <si>
    <t>Allure de la tension</t>
  </si>
  <si>
    <t>Sinusoïdale</t>
  </si>
  <si>
    <t>Continu</t>
  </si>
  <si>
    <t>Photo</t>
  </si>
  <si>
    <t>nom</t>
  </si>
  <si>
    <t>---------</t>
  </si>
  <si>
    <t xml:space="preserve">Sélectionner l'allure dans le menu déroulant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</si>
</sst>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u/>
      <sz val="11"/>
      <color theme="1"/>
      <name val="Aptos Narrow"/>
      <family val="2"/>
    </font>
    <font>
      <vertAlign val="superscript"/>
      <sz val="11"/>
      <color theme="1"/>
      <name val="Aptos Narrow"/>
      <family val="2"/>
    </font>
    <font>
      <b/>
      <u/>
      <sz val="12"/>
      <color theme="1"/>
      <name val="Aptos Narrow"/>
      <family val="2"/>
    </font>
    <font>
      <i/>
      <sz val="11"/>
      <color theme="1"/>
      <name val="Aptos Narrow"/>
      <family val="2"/>
    </font>
    <font>
      <sz val="11"/>
      <color theme="1"/>
      <name val="Symbol"/>
      <family val="1"/>
      <charset val="2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2"/>
      <color rgb="FF000000"/>
      <name val="Arial"/>
      <family val="2"/>
    </font>
    <font>
      <i/>
      <u/>
      <sz val="12"/>
      <color theme="1"/>
      <name val="Arial"/>
      <family val="2"/>
    </font>
    <font>
      <i/>
      <u/>
      <sz val="7"/>
      <color theme="1"/>
      <name val="Times New Roman"/>
      <family val="1"/>
    </font>
    <font>
      <u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sz val="8"/>
      <color theme="1"/>
      <name val="Arial"/>
      <family val="2"/>
    </font>
    <font>
      <u/>
      <sz val="7"/>
      <color theme="1"/>
      <name val="Times New Roman"/>
      <family val="1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i/>
      <u/>
      <sz val="16"/>
      <color theme="1"/>
      <name val="Arial"/>
      <family val="2"/>
    </font>
    <font>
      <b/>
      <u/>
      <sz val="11"/>
      <color theme="0"/>
      <name val="Aptos Narrow"/>
      <family val="2"/>
    </font>
    <font>
      <sz val="11"/>
      <color theme="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3" borderId="3" xfId="0" applyFill="1" applyBorder="1" applyAlignment="1">
      <alignment horizontal="left" inden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1" fillId="5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right"/>
    </xf>
    <xf numFmtId="0" fontId="8" fillId="0" borderId="0" xfId="0" applyFont="1"/>
    <xf numFmtId="0" fontId="3" fillId="2" borderId="4" xfId="0" applyFont="1" applyFill="1" applyBorder="1" applyAlignment="1">
      <alignment horizontal="right"/>
    </xf>
    <xf numFmtId="0" fontId="3" fillId="8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3" borderId="4" xfId="0" applyFont="1" applyFill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3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0" fillId="9" borderId="1" xfId="0" applyFill="1" applyBorder="1" applyAlignment="1">
      <alignment horizontal="left" indent="1"/>
    </xf>
    <xf numFmtId="0" fontId="3" fillId="9" borderId="4" xfId="0" applyFont="1" applyFill="1" applyBorder="1" applyAlignment="1">
      <alignment horizontal="right"/>
    </xf>
    <xf numFmtId="0" fontId="4" fillId="9" borderId="4" xfId="0" applyFont="1" applyFill="1" applyBorder="1"/>
    <xf numFmtId="0" fontId="3" fillId="9" borderId="4" xfId="0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3" fillId="9" borderId="4" xfId="0" applyFont="1" applyFill="1" applyBorder="1" applyProtection="1">
      <protection locked="0"/>
    </xf>
    <xf numFmtId="0" fontId="10" fillId="10" borderId="2" xfId="0" applyFont="1" applyFill="1" applyBorder="1" applyAlignment="1">
      <alignment horizontal="center" vertical="center"/>
    </xf>
    <xf numFmtId="0" fontId="10" fillId="10" borderId="8" xfId="0" applyFont="1" applyFill="1" applyBorder="1"/>
    <xf numFmtId="0" fontId="10" fillId="10" borderId="9" xfId="0" applyFont="1" applyFill="1" applyBorder="1"/>
    <xf numFmtId="0" fontId="10" fillId="10" borderId="10" xfId="0" applyFont="1" applyFill="1" applyBorder="1"/>
    <xf numFmtId="0" fontId="10" fillId="10" borderId="3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23" fillId="10" borderId="0" xfId="0" applyFont="1" applyFill="1" applyAlignment="1">
      <alignment horizontal="right"/>
    </xf>
    <xf numFmtId="0" fontId="3" fillId="3" borderId="4" xfId="0" quotePrefix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0" fillId="10" borderId="21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10" fillId="10" borderId="15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left" vertical="center" wrapText="1"/>
    </xf>
    <xf numFmtId="0" fontId="24" fillId="10" borderId="24" xfId="0" applyFont="1" applyFill="1" applyBorder="1" applyAlignment="1">
      <alignment horizontal="center"/>
    </xf>
    <xf numFmtId="0" fontId="24" fillId="10" borderId="25" xfId="0" applyFont="1" applyFill="1" applyBorder="1" applyAlignment="1">
      <alignment horizontal="center"/>
    </xf>
    <xf numFmtId="0" fontId="0" fillId="11" borderId="0" xfId="0" applyFill="1"/>
    <xf numFmtId="0" fontId="0" fillId="0" borderId="0" xfId="0" quotePrefix="1"/>
    <xf numFmtId="0" fontId="0" fillId="0" borderId="0" xfId="0" applyBorder="1" applyAlignment="1">
      <alignment horizontal="center" vertical="center" wrapText="1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 Up</a:t>
            </a:r>
            <a:r>
              <a:rPr lang="fr-FR" baseline="0"/>
              <a:t>=f(E) et Ubat=f(E)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 Expérimentation '!$B$11</c:f>
              <c:strCache>
                <c:ptCount val="1"/>
                <c:pt idx="0">
                  <c:v>Up (V)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'4. Expérimentation '!$C$10:$F$10</c:f>
              <c:numCache>
                <c:formatCode>General</c:formatCode>
                <c:ptCount val="4"/>
                <c:pt idx="0">
                  <c:v>200</c:v>
                </c:pt>
                <c:pt idx="1">
                  <c:v>400</c:v>
                </c:pt>
                <c:pt idx="2">
                  <c:v>800</c:v>
                </c:pt>
                <c:pt idx="3">
                  <c:v>1200</c:v>
                </c:pt>
              </c:numCache>
            </c:numRef>
          </c:cat>
          <c:val>
            <c:numRef>
              <c:f>'4. Expérimentation '!$C$11:$F$11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0-4BC6-9ADF-CCA1E463C8B6}"/>
            </c:ext>
          </c:extLst>
        </c:ser>
        <c:ser>
          <c:idx val="1"/>
          <c:order val="1"/>
          <c:tx>
            <c:strRef>
              <c:f>'4. Expérimentation '!$B$12</c:f>
              <c:strCache>
                <c:ptCount val="1"/>
                <c:pt idx="0">
                  <c:v>Ubat (V)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 Expérimentation '!$C$10:$F$10</c:f>
              <c:numCache>
                <c:formatCode>General</c:formatCode>
                <c:ptCount val="4"/>
                <c:pt idx="0">
                  <c:v>200</c:v>
                </c:pt>
                <c:pt idx="1">
                  <c:v>400</c:v>
                </c:pt>
                <c:pt idx="2">
                  <c:v>800</c:v>
                </c:pt>
                <c:pt idx="3">
                  <c:v>1200</c:v>
                </c:pt>
              </c:numCache>
            </c:numRef>
          </c:cat>
          <c:val>
            <c:numRef>
              <c:f>'4. Expérimentation '!$C$12:$F$12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50-4BC6-9ADF-CCA1E463C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4095632"/>
        <c:axId val="1414091312"/>
      </c:lineChart>
      <c:catAx>
        <c:axId val="141409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4091312"/>
        <c:crosses val="autoZero"/>
        <c:auto val="1"/>
        <c:lblAlgn val="ctr"/>
        <c:lblOffset val="100"/>
        <c:noMultiLvlLbl val="0"/>
      </c:catAx>
      <c:valAx>
        <c:axId val="1414091312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409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247651</xdr:colOff>
      <xdr:row>2</xdr:row>
      <xdr:rowOff>38100</xdr:rowOff>
    </xdr:from>
    <xdr:to>
      <xdr:col>5</xdr:col>
      <xdr:colOff>527051</xdr:colOff>
      <xdr:row>9</xdr:row>
      <xdr:rowOff>135973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576BE96-92AF-41B6-56C6-2FF6383CC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1" y="552450"/>
          <a:ext cx="660400" cy="1405973"/>
        </a:xfrm>
        <a:prstGeom prst="rect">
          <a:avLst/>
        </a:prstGeom>
      </xdr:spPr>
    </xdr:pic>
    <xdr:clientData/>
  </xdr:twoCellAnchor>
  <xdr:twoCellAnchor>
    <xdr:from>
      <xdr:col>7</xdr:col>
      <xdr:colOff>50800</xdr:colOff>
      <xdr:row>24</xdr:row>
      <xdr:rowOff>158750</xdr:rowOff>
    </xdr:from>
    <xdr:to>
      <xdr:col>12</xdr:col>
      <xdr:colOff>323850</xdr:colOff>
      <xdr:row>33</xdr:row>
      <xdr:rowOff>50800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75CFE70-1B5E-3E91-EFAC-96F074E97D53}"/>
            </a:ext>
          </a:extLst>
        </xdr:cNvPr>
        <xdr:cNvSpPr txBox="1"/>
      </xdr:nvSpPr>
      <xdr:spPr>
        <a:xfrm>
          <a:off x="7505700" y="5187950"/>
          <a:ext cx="4083050" cy="1581150"/>
        </a:xfrm>
        <a:prstGeom prst="rect">
          <a:avLst/>
        </a:prstGeom>
        <a:solidFill>
          <a:srgbClr val="0070C0">
            <a:alpha val="87000"/>
          </a:srgbClr>
        </a:solidFill>
        <a:ln w="31750" cap="sq" cmpd="sng">
          <a:solidFill>
            <a:schemeClr val="tx1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4083050"/>
                    <a:gd name="connsiteY0" fmla="*/ 0 h 1866900"/>
                    <a:gd name="connsiteX1" fmla="*/ 4083050 w 4083050"/>
                    <a:gd name="connsiteY1" fmla="*/ 0 h 1866900"/>
                    <a:gd name="connsiteX2" fmla="*/ 4083050 w 4083050"/>
                    <a:gd name="connsiteY2" fmla="*/ 1866900 h 1866900"/>
                    <a:gd name="connsiteX3" fmla="*/ 0 w 4083050"/>
                    <a:gd name="connsiteY3" fmla="*/ 1866900 h 1866900"/>
                    <a:gd name="connsiteX4" fmla="*/ 0 w 4083050"/>
                    <a:gd name="connsiteY4" fmla="*/ 0 h 18669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4083050" h="1866900" fill="none" extrusionOk="0">
                      <a:moveTo>
                        <a:pt x="0" y="0"/>
                      </a:moveTo>
                      <a:cubicBezTo>
                        <a:pt x="1540836" y="-49533"/>
                        <a:pt x="2342646" y="-14809"/>
                        <a:pt x="4083050" y="0"/>
                      </a:cubicBezTo>
                      <a:cubicBezTo>
                        <a:pt x="4151328" y="843440"/>
                        <a:pt x="4237572" y="1612765"/>
                        <a:pt x="4083050" y="1866900"/>
                      </a:cubicBezTo>
                      <a:cubicBezTo>
                        <a:pt x="2937611" y="1818669"/>
                        <a:pt x="1573829" y="1951355"/>
                        <a:pt x="0" y="1866900"/>
                      </a:cubicBezTo>
                      <a:cubicBezTo>
                        <a:pt x="93312" y="1292619"/>
                        <a:pt x="-59090" y="395066"/>
                        <a:pt x="0" y="0"/>
                      </a:cubicBezTo>
                      <a:close/>
                    </a:path>
                    <a:path w="4083050" h="1866900" stroke="0" extrusionOk="0">
                      <a:moveTo>
                        <a:pt x="0" y="0"/>
                      </a:moveTo>
                      <a:cubicBezTo>
                        <a:pt x="1086319" y="118645"/>
                        <a:pt x="2845707" y="116012"/>
                        <a:pt x="4083050" y="0"/>
                      </a:cubicBezTo>
                      <a:cubicBezTo>
                        <a:pt x="4134917" y="376666"/>
                        <a:pt x="3941196" y="1179347"/>
                        <a:pt x="4083050" y="1866900"/>
                      </a:cubicBezTo>
                      <a:cubicBezTo>
                        <a:pt x="2063191" y="2001500"/>
                        <a:pt x="914342" y="1709704"/>
                        <a:pt x="0" y="1866900"/>
                      </a:cubicBezTo>
                      <a:cubicBezTo>
                        <a:pt x="104490" y="1271851"/>
                        <a:pt x="-22139" y="680118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HMA = HGA + pa_tot</a:t>
          </a:r>
          <a:r>
            <a:rPr lang="fr-FR" sz="1100" baseline="0"/>
            <a:t> </a:t>
          </a:r>
        </a:p>
        <a:p>
          <a:pPr algn="l"/>
          <a:r>
            <a:rPr lang="fr-FR" sz="1100" baseline="0"/>
            <a:t>HMR = HGR + pr_tot + pu 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HMA : hauteur manométrique d'aspiration en mCE.</a:t>
          </a:r>
        </a:p>
        <a:p>
          <a:pPr algn="l"/>
          <a:r>
            <a:rPr lang="fr-FR" sz="1100" baseline="0"/>
            <a:t>HMR : hautuuer ménométrique de refoulemment en mCE.</a:t>
          </a:r>
        </a:p>
        <a:p>
          <a:pPr algn="l"/>
          <a:r>
            <a:rPr lang="fr-FR" sz="1100" baseline="0"/>
            <a:t>pa_tot  : pertes d  charge totale  à l'aspiration en mCE.</a:t>
          </a:r>
        </a:p>
        <a:p>
          <a:pPr algn="l"/>
          <a:r>
            <a:rPr lang="fr-FR" sz="1100" baseline="0"/>
            <a:t>Pr_tot : pertes de charge totale  au refoulement en mCE.</a:t>
          </a:r>
        </a:p>
        <a:p>
          <a:pPr algn="l"/>
          <a:r>
            <a:rPr lang="fr-FR" sz="1100" baseline="0"/>
            <a:t>pu : pression utile à la sortie du refoulement en mCE.</a:t>
          </a:r>
          <a:endParaRPr lang="fr-FR" sz="1100"/>
        </a:p>
      </xdr:txBody>
    </xdr:sp>
    <xdr:clientData/>
  </xdr:twoCellAnchor>
  <xdr:twoCellAnchor>
    <xdr:from>
      <xdr:col>5</xdr:col>
      <xdr:colOff>317500</xdr:colOff>
      <xdr:row>25</xdr:row>
      <xdr:rowOff>95250</xdr:rowOff>
    </xdr:from>
    <xdr:to>
      <xdr:col>6</xdr:col>
      <xdr:colOff>749300</xdr:colOff>
      <xdr:row>26</xdr:row>
      <xdr:rowOff>101600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3E17C650-4B57-69A8-52F0-59075F225DEA}"/>
            </a:ext>
          </a:extLst>
        </xdr:cNvPr>
        <xdr:cNvCxnSpPr/>
      </xdr:nvCxnSpPr>
      <xdr:spPr>
        <a:xfrm flipV="1">
          <a:off x="6248400" y="5308600"/>
          <a:ext cx="1193800" cy="196850"/>
        </a:xfrm>
        <a:prstGeom prst="straightConnector1">
          <a:avLst/>
        </a:prstGeom>
        <a:ln>
          <a:solidFill>
            <a:srgbClr val="00206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387350</xdr:colOff>
      <xdr:row>26</xdr:row>
      <xdr:rowOff>95250</xdr:rowOff>
    </xdr:from>
    <xdr:to>
      <xdr:col>6</xdr:col>
      <xdr:colOff>736600</xdr:colOff>
      <xdr:row>27</xdr:row>
      <xdr:rowOff>50800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55B2EF7B-7C9C-333A-2E10-4597A19C9089}"/>
            </a:ext>
          </a:extLst>
        </xdr:cNvPr>
        <xdr:cNvCxnSpPr/>
      </xdr:nvCxnSpPr>
      <xdr:spPr>
        <a:xfrm flipV="1">
          <a:off x="6318250" y="5499100"/>
          <a:ext cx="1111250" cy="139700"/>
        </a:xfrm>
        <a:prstGeom prst="straightConnector1">
          <a:avLst/>
        </a:prstGeom>
        <a:ln>
          <a:solidFill>
            <a:srgbClr val="00206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444499</xdr:colOff>
      <xdr:row>1</xdr:row>
      <xdr:rowOff>247650</xdr:rowOff>
    </xdr:from>
    <xdr:to>
      <xdr:col>13</xdr:col>
      <xdr:colOff>739774</xdr:colOff>
      <xdr:row>14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FE15641-EFD8-A757-DAC4-4C8A57B411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539750</xdr:colOff>
      <xdr:row>21</xdr:row>
      <xdr:rowOff>12700</xdr:rowOff>
    </xdr:from>
    <xdr:to>
      <xdr:col>5</xdr:col>
      <xdr:colOff>374650</xdr:colOff>
      <xdr:row>23</xdr:row>
      <xdr:rowOff>50800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38DE74A-3F97-EE71-F79D-007231C84236}"/>
            </a:ext>
          </a:extLst>
        </xdr:cNvPr>
        <xdr:cNvSpPr/>
      </xdr:nvSpPr>
      <xdr:spPr>
        <a:xfrm>
          <a:off x="4057650" y="4616450"/>
          <a:ext cx="596900" cy="4064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539750</xdr:colOff>
      <xdr:row>20</xdr:row>
      <xdr:rowOff>139700</xdr:rowOff>
    </xdr:from>
    <xdr:to>
      <xdr:col>4</xdr:col>
      <xdr:colOff>374650</xdr:colOff>
      <xdr:row>22</xdr:row>
      <xdr:rowOff>171450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0763C15-E16C-4B2C-BEC3-F9C531E4D5AD}"/>
            </a:ext>
          </a:extLst>
        </xdr:cNvPr>
        <xdr:cNvSpPr/>
      </xdr:nvSpPr>
      <xdr:spPr>
        <a:xfrm>
          <a:off x="3295650" y="4552950"/>
          <a:ext cx="596900" cy="4064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323850</xdr:colOff>
      <xdr:row>16</xdr:row>
      <xdr:rowOff>82550</xdr:rowOff>
    </xdr:from>
    <xdr:to>
      <xdr:col>5</xdr:col>
      <xdr:colOff>571591</xdr:colOff>
      <xdr:row>22</xdr:row>
      <xdr:rowOff>184150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1DD1D29F-DB36-B767-65BA-292119C4C9E8}"/>
            </a:ext>
          </a:extLst>
        </xdr:cNvPr>
        <xdr:cNvGrpSpPr/>
      </xdr:nvGrpSpPr>
      <xdr:grpSpPr>
        <a:xfrm>
          <a:off x="3079750" y="4038600"/>
          <a:ext cx="1771741" cy="1231900"/>
          <a:chOff x="3041650" y="3816350"/>
          <a:chExt cx="1771741" cy="1212850"/>
        </a:xfrm>
      </xdr:grpSpPr>
      <xdr:pic>
        <xdr:nvPicPr>
          <xdr:cNvPr id="7" name="Image 6">
            <a:extLst>
              <a:ext uri="{FF2B5EF4-FFF2-40B4-BE49-F238E27FC236}">
                <a16:creationId xmlns:a16="http://schemas.microsoft.com/office/drawing/2014/main" id="{78FFC4A4-D214-CEFB-D734-BE72FEB707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41650" y="3816350"/>
            <a:ext cx="1771741" cy="1206562"/>
          </a:xfrm>
          <a:prstGeom prst="rect">
            <a:avLst/>
          </a:prstGeom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865A89B2-B0B0-3924-2398-DDFA4C17BA0B}"/>
              </a:ext>
            </a:extLst>
          </xdr:cNvPr>
          <xdr:cNvSpPr/>
        </xdr:nvSpPr>
        <xdr:spPr>
          <a:xfrm>
            <a:off x="3276600" y="4559300"/>
            <a:ext cx="596900" cy="4064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B8B3D2A2-D646-A7AC-4E67-F6F330CCF1A6}"/>
              </a:ext>
            </a:extLst>
          </xdr:cNvPr>
          <xdr:cNvSpPr/>
        </xdr:nvSpPr>
        <xdr:spPr>
          <a:xfrm>
            <a:off x="4019550" y="4622800"/>
            <a:ext cx="596900" cy="4064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393700</xdr:colOff>
          <xdr:row>24</xdr:row>
          <xdr:rowOff>63499</xdr:rowOff>
        </xdr:from>
        <xdr:to>
          <xdr:col>2</xdr:col>
          <xdr:colOff>336550</xdr:colOff>
          <xdr:row>29</xdr:row>
          <xdr:rowOff>135210</xdr:rowOff>
        </xdr:to>
        <xdr:pic>
          <xdr:nvPicPr>
            <xdr:cNvPr id="18" name="Image 17">
              <a:extLst>
                <a:ext uri="{FF2B5EF4-FFF2-40B4-BE49-F238E27FC236}">
                  <a16:creationId xmlns:a16="http://schemas.microsoft.com/office/drawing/2014/main" id="{75C91672-7152-47F6-76A9-059A92F434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hoto" spid="_x0000_s20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155700" y="5530849"/>
              <a:ext cx="1174750" cy="99246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211118</xdr:colOff>
          <xdr:row>24</xdr:row>
          <xdr:rowOff>12699</xdr:rowOff>
        </xdr:from>
        <xdr:to>
          <xdr:col>7</xdr:col>
          <xdr:colOff>806450</xdr:colOff>
          <xdr:row>29</xdr:row>
          <xdr:rowOff>133350</xdr:rowOff>
        </xdr:to>
        <xdr:pic>
          <xdr:nvPicPr>
            <xdr:cNvPr id="20" name="Image 19">
              <a:extLst>
                <a:ext uri="{FF2B5EF4-FFF2-40B4-BE49-F238E27FC236}">
                  <a16:creationId xmlns:a16="http://schemas.microsoft.com/office/drawing/2014/main" id="{AEF3F588-7C56-DBE0-94DE-D4B000A798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hoto2" spid="_x0000_s206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253018" y="5480049"/>
              <a:ext cx="1357332" cy="10414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zoomScale="80" zoomScaleNormal="80" workbookViewId="0">
      <selection activeCell="C46" sqref="C46"/>
    </sheetView>
  </sheetViews>
  <sheetFormatPr baseColWidth="10" defaultColWidth="10.90625" defaultRowHeight="14.5" x14ac:dyDescent="0.35"/>
  <cols>
    <col min="1" max="1" width="46.26953125" style="3" customWidth="1"/>
    <col min="2" max="2" width="15.36328125" style="3" customWidth="1"/>
    <col min="3" max="3" width="13" style="2" customWidth="1"/>
    <col min="4" max="4" width="4.7265625" style="2" customWidth="1"/>
    <col min="5" max="5" width="5.453125" style="2" customWidth="1"/>
    <col min="6" max="6" width="10.90625" style="2" customWidth="1"/>
    <col min="7" max="8" width="10.90625" style="2"/>
    <col min="9" max="9" width="25.90625" style="2" customWidth="1"/>
    <col min="10" max="16384" width="10.90625" style="2"/>
  </cols>
  <sheetData>
    <row r="1" spans="1:7" ht="20" x14ac:dyDescent="0.4">
      <c r="A1" s="49" t="s">
        <v>44</v>
      </c>
      <c r="B1" s="49"/>
      <c r="C1" s="49"/>
      <c r="D1" s="49"/>
      <c r="E1" s="49"/>
      <c r="F1" s="49"/>
      <c r="G1" s="49"/>
    </row>
    <row r="2" spans="1:7" ht="20.5" customHeight="1" x14ac:dyDescent="0.4">
      <c r="A2" s="50" t="s">
        <v>62</v>
      </c>
      <c r="B2" s="50"/>
      <c r="C2" s="50"/>
      <c r="D2" s="50"/>
      <c r="E2" s="50"/>
      <c r="F2" s="50"/>
      <c r="G2" s="50"/>
    </row>
    <row r="3" spans="1:7" ht="15" thickBot="1" x14ac:dyDescent="0.4"/>
    <row r="4" spans="1:7" ht="15" thickBot="1" x14ac:dyDescent="0.4">
      <c r="A4" s="9" t="s">
        <v>18</v>
      </c>
    </row>
    <row r="5" spans="1:7" x14ac:dyDescent="0.35">
      <c r="A5" s="1" t="s">
        <v>0</v>
      </c>
    </row>
    <row r="6" spans="1:7" ht="15" thickBot="1" x14ac:dyDescent="0.4">
      <c r="A6" s="24" t="s">
        <v>1</v>
      </c>
    </row>
    <row r="10" spans="1:7" x14ac:dyDescent="0.35">
      <c r="A10" s="4" t="s">
        <v>4</v>
      </c>
      <c r="B10" s="4"/>
      <c r="C10" s="5"/>
      <c r="D10" s="5"/>
    </row>
    <row r="11" spans="1:7" x14ac:dyDescent="0.35">
      <c r="A11" s="6" t="s">
        <v>8</v>
      </c>
      <c r="B11" s="6" t="s">
        <v>5</v>
      </c>
      <c r="C11" s="47"/>
      <c r="D11" s="2" t="s">
        <v>3</v>
      </c>
    </row>
    <row r="12" spans="1:7" x14ac:dyDescent="0.35">
      <c r="A12" s="6" t="s">
        <v>20</v>
      </c>
      <c r="B12" s="6" t="s">
        <v>9</v>
      </c>
      <c r="C12" s="47"/>
      <c r="D12" s="2" t="s">
        <v>3</v>
      </c>
    </row>
    <row r="13" spans="1:7" x14ac:dyDescent="0.35">
      <c r="A13" s="6" t="s">
        <v>16</v>
      </c>
      <c r="B13" s="6" t="s">
        <v>29</v>
      </c>
      <c r="C13" s="15"/>
      <c r="D13" s="2" t="s">
        <v>3</v>
      </c>
    </row>
    <row r="14" spans="1:7" x14ac:dyDescent="0.35">
      <c r="A14" s="6" t="s">
        <v>21</v>
      </c>
      <c r="B14" s="6" t="s">
        <v>30</v>
      </c>
      <c r="C14" s="15"/>
      <c r="D14" s="2" t="s">
        <v>3</v>
      </c>
    </row>
    <row r="15" spans="1:7" x14ac:dyDescent="0.35">
      <c r="A15" s="6" t="s">
        <v>26</v>
      </c>
      <c r="B15" s="6" t="s">
        <v>31</v>
      </c>
      <c r="C15" s="25" t="str">
        <f>IF(COUNT(C11:C14)=4, SUM(C13:C14), "")</f>
        <v/>
      </c>
      <c r="D15" s="11" t="s">
        <v>32</v>
      </c>
    </row>
    <row r="16" spans="1:7" x14ac:dyDescent="0.35">
      <c r="C16" s="3"/>
    </row>
    <row r="17" spans="1:9" x14ac:dyDescent="0.35">
      <c r="A17" s="4" t="s">
        <v>10</v>
      </c>
      <c r="C17" s="3"/>
    </row>
    <row r="18" spans="1:9" x14ac:dyDescent="0.35">
      <c r="A18" s="6" t="s">
        <v>22</v>
      </c>
      <c r="B18" s="6" t="s">
        <v>6</v>
      </c>
      <c r="C18" s="12">
        <v>20</v>
      </c>
      <c r="D18" s="2" t="s">
        <v>3</v>
      </c>
      <c r="I18" s="21"/>
    </row>
    <row r="19" spans="1:9" x14ac:dyDescent="0.35">
      <c r="A19" s="6" t="s">
        <v>25</v>
      </c>
      <c r="B19" s="6" t="s">
        <v>11</v>
      </c>
      <c r="C19" s="12">
        <v>24</v>
      </c>
      <c r="D19" s="2" t="s">
        <v>3</v>
      </c>
      <c r="I19" s="21"/>
    </row>
    <row r="20" spans="1:9" x14ac:dyDescent="0.35">
      <c r="A20" s="6" t="s">
        <v>17</v>
      </c>
      <c r="B20" s="6" t="s">
        <v>33</v>
      </c>
      <c r="C20" s="12">
        <v>6.7</v>
      </c>
      <c r="D20" s="2" t="s">
        <v>3</v>
      </c>
      <c r="I20" s="21"/>
    </row>
    <row r="21" spans="1:9" x14ac:dyDescent="0.35">
      <c r="A21" s="6" t="s">
        <v>23</v>
      </c>
      <c r="B21" s="6" t="s">
        <v>36</v>
      </c>
      <c r="C21" s="12">
        <v>1.38</v>
      </c>
      <c r="D21" s="2" t="s">
        <v>3</v>
      </c>
      <c r="I21" s="21"/>
    </row>
    <row r="22" spans="1:9" x14ac:dyDescent="0.35">
      <c r="A22" s="6" t="s">
        <v>27</v>
      </c>
      <c r="B22" s="6" t="s">
        <v>34</v>
      </c>
      <c r="C22" s="12">
        <f>IF(C20+C21=0,"",C20+C21)</f>
        <v>8.08</v>
      </c>
      <c r="D22" s="11" t="s">
        <v>35</v>
      </c>
    </row>
    <row r="23" spans="1:9" x14ac:dyDescent="0.35">
      <c r="A23" s="12" t="s">
        <v>51</v>
      </c>
      <c r="B23" s="6" t="s">
        <v>47</v>
      </c>
      <c r="C23" s="22"/>
      <c r="D23" s="2" t="s">
        <v>3</v>
      </c>
    </row>
    <row r="24" spans="1:9" x14ac:dyDescent="0.35">
      <c r="A24" s="6" t="s">
        <v>37</v>
      </c>
      <c r="B24" s="6" t="s">
        <v>7</v>
      </c>
      <c r="C24" s="25" t="str">
        <f>IF(C23=0,"",C23*10)</f>
        <v/>
      </c>
      <c r="D24" s="11" t="s">
        <v>48</v>
      </c>
    </row>
    <row r="25" spans="1:9" x14ac:dyDescent="0.35">
      <c r="C25" s="3"/>
    </row>
    <row r="26" spans="1:9" ht="15" customHeight="1" x14ac:dyDescent="0.35"/>
    <row r="27" spans="1:9" x14ac:dyDescent="0.35">
      <c r="A27" s="6" t="s">
        <v>14</v>
      </c>
      <c r="B27" s="6" t="s">
        <v>49</v>
      </c>
      <c r="C27" s="25" t="str">
        <f>IF(COUNT(C11:C14)=4, SUM(C11,C15), "")</f>
        <v/>
      </c>
      <c r="D27" s="2" t="s">
        <v>2</v>
      </c>
    </row>
    <row r="28" spans="1:9" x14ac:dyDescent="0.35">
      <c r="A28" s="6" t="s">
        <v>15</v>
      </c>
      <c r="B28" s="6" t="s">
        <v>12</v>
      </c>
      <c r="C28" s="33" t="str">
        <f>IF(ISBLANK(C23),"", C18+C22+C24)</f>
        <v/>
      </c>
      <c r="D28" s="2" t="s">
        <v>2</v>
      </c>
    </row>
    <row r="29" spans="1:9" x14ac:dyDescent="0.35">
      <c r="A29" s="10" t="s">
        <v>24</v>
      </c>
      <c r="B29" s="10" t="s">
        <v>13</v>
      </c>
      <c r="C29" s="26" t="str">
        <f>IF(AND(COUNT(C11:C14)=4, COUNT(C27)=1, COUNT(C28)=1), SUM(C27,C28), "")</f>
        <v/>
      </c>
      <c r="D29" s="11" t="s">
        <v>28</v>
      </c>
    </row>
    <row r="31" spans="1:9" ht="16.5" x14ac:dyDescent="0.35">
      <c r="A31" s="10" t="s">
        <v>19</v>
      </c>
      <c r="B31" s="12" t="s">
        <v>52</v>
      </c>
      <c r="C31" s="23"/>
      <c r="D31" s="2" t="s">
        <v>3</v>
      </c>
    </row>
    <row r="32" spans="1:9" x14ac:dyDescent="0.35">
      <c r="A32" s="7"/>
    </row>
    <row r="33" spans="1:7" x14ac:dyDescent="0.35">
      <c r="A33" s="46" t="s">
        <v>38</v>
      </c>
      <c r="B33" s="48"/>
      <c r="C33" s="48"/>
      <c r="D33" s="8"/>
    </row>
    <row r="34" spans="1:7" ht="14" customHeight="1" x14ac:dyDescent="0.35">
      <c r="A34" s="12" t="s">
        <v>39</v>
      </c>
      <c r="B34" s="13"/>
      <c r="C34" s="15"/>
      <c r="D34" s="2" t="s">
        <v>3</v>
      </c>
    </row>
    <row r="35" spans="1:7" x14ac:dyDescent="0.35">
      <c r="A35" s="12" t="s">
        <v>40</v>
      </c>
      <c r="B35" s="14" t="s">
        <v>41</v>
      </c>
      <c r="C35" s="12" t="s">
        <v>45</v>
      </c>
    </row>
    <row r="36" spans="1:7" ht="16.5" x14ac:dyDescent="0.35">
      <c r="A36" s="12" t="s">
        <v>46</v>
      </c>
      <c r="B36" s="12" t="s">
        <v>52</v>
      </c>
      <c r="C36" s="15"/>
      <c r="D36" s="16" t="s">
        <v>43</v>
      </c>
      <c r="E36" s="27" t="str">
        <f>IF(ISBLANK(C31),"",C31)</f>
        <v/>
      </c>
      <c r="F36">
        <f>IF(C36&gt;E36,1,0)</f>
        <v>0</v>
      </c>
      <c r="G36" s="2" t="s">
        <v>3</v>
      </c>
    </row>
    <row r="37" spans="1:7" x14ac:dyDescent="0.35">
      <c r="A37" s="12" t="s">
        <v>42</v>
      </c>
      <c r="B37" s="12" t="s">
        <v>50</v>
      </c>
      <c r="C37" s="15"/>
      <c r="D37" s="16" t="s">
        <v>43</v>
      </c>
      <c r="E37" s="27" t="str">
        <f>IF(ISBLANK(C29),"",C29)</f>
        <v/>
      </c>
      <c r="F37">
        <f>IF(C37&gt;E37,1,0)</f>
        <v>0</v>
      </c>
      <c r="G37" s="2" t="s">
        <v>3</v>
      </c>
    </row>
    <row r="38" spans="1:7" s="21" customFormat="1" x14ac:dyDescent="0.35">
      <c r="A38" s="17"/>
      <c r="B38" s="18"/>
      <c r="C38" s="19"/>
      <c r="D38" s="20"/>
      <c r="E38" s="18"/>
    </row>
    <row r="39" spans="1:7" x14ac:dyDescent="0.35">
      <c r="A39" s="4"/>
    </row>
    <row r="41" spans="1:7" x14ac:dyDescent="0.35">
      <c r="A41" s="7"/>
      <c r="B41" s="7"/>
    </row>
  </sheetData>
  <sheetProtection algorithmName="SHA-512" hashValue="uGL7O4GStB3GpyDXNpSUPMTUb4wc9R0pQQGFTTC7PM8y8Wkif7BHtQxlNEte3mpI1vjj6K/816cmVa4PUb9c7Q==" saltValue="Anx69ezfhCaxeH3bHHfNcg==" spinCount="100000" sheet="1" objects="1" scenarios="1"/>
  <mergeCells count="3">
    <mergeCell ref="B33:C33"/>
    <mergeCell ref="A1:G1"/>
    <mergeCell ref="A2:G2"/>
  </mergeCells>
  <conditionalFormatting sqref="C29">
    <cfRule type="notContainsBlanks" priority="8">
      <formula>LEN(TRIM(C29))&gt;0</formula>
    </cfRule>
    <cfRule type="cellIs" priority="9" operator="greaterThan">
      <formula>0</formula>
    </cfRule>
  </conditionalFormatting>
  <conditionalFormatting sqref="H36">
    <cfRule type="iconSet" priority="7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ignoredErrors>
    <ignoredError sqref="C2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9730E49-DE24-45E1-9430-42F5156EB96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F36:F37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DC79-FBB6-4828-A45D-C473D5211784}">
  <dimension ref="A1:I30"/>
  <sheetViews>
    <sheetView showGridLines="0" topLeftCell="A22" workbookViewId="0">
      <selection activeCell="C38" sqref="C38"/>
    </sheetView>
  </sheetViews>
  <sheetFormatPr baseColWidth="10" defaultRowHeight="14.5" x14ac:dyDescent="0.35"/>
  <cols>
    <col min="2" max="2" width="17.6328125" customWidth="1"/>
    <col min="3" max="3" width="10.90625" customWidth="1"/>
    <col min="8" max="8" width="13.36328125" customWidth="1"/>
  </cols>
  <sheetData>
    <row r="1" spans="1:9" s="2" customFormat="1" ht="20" x14ac:dyDescent="0.4">
      <c r="A1" s="49" t="s">
        <v>44</v>
      </c>
      <c r="B1" s="49"/>
      <c r="C1" s="49"/>
      <c r="D1" s="49"/>
      <c r="E1" s="49"/>
      <c r="F1" s="49"/>
      <c r="G1" s="49"/>
    </row>
    <row r="2" spans="1:9" s="2" customFormat="1" ht="20.5" customHeight="1" x14ac:dyDescent="0.4">
      <c r="A2" s="50" t="s">
        <v>63</v>
      </c>
      <c r="B2" s="50"/>
      <c r="C2" s="50"/>
      <c r="D2" s="50"/>
      <c r="E2" s="50"/>
      <c r="F2" s="50"/>
      <c r="G2" s="50"/>
    </row>
    <row r="3" spans="1:9" ht="21" thickBot="1" x14ac:dyDescent="0.5">
      <c r="A3" s="32"/>
      <c r="B3" s="32"/>
      <c r="C3" s="32"/>
      <c r="D3" s="32"/>
      <c r="E3" s="32"/>
      <c r="F3" s="32"/>
      <c r="G3" s="32"/>
    </row>
    <row r="4" spans="1:9" ht="15" thickBot="1" x14ac:dyDescent="0.4">
      <c r="A4" s="51" t="s">
        <v>18</v>
      </c>
      <c r="B4" s="52"/>
    </row>
    <row r="5" spans="1:9" ht="15" thickBot="1" x14ac:dyDescent="0.4">
      <c r="A5" s="53" t="s">
        <v>0</v>
      </c>
      <c r="B5" s="54"/>
    </row>
    <row r="6" spans="1:9" ht="51.5" customHeight="1" x14ac:dyDescent="0.35">
      <c r="A6" s="66" t="s">
        <v>55</v>
      </c>
      <c r="B6" s="66"/>
      <c r="C6" s="66"/>
      <c r="D6" s="66"/>
      <c r="E6" s="66"/>
      <c r="F6" s="66"/>
      <c r="G6" s="66"/>
      <c r="H6" s="66"/>
      <c r="I6" s="30"/>
    </row>
    <row r="7" spans="1:9" ht="15.5" x14ac:dyDescent="0.35">
      <c r="A7" s="28"/>
      <c r="B7" s="28" t="s">
        <v>53</v>
      </c>
      <c r="C7" s="28"/>
      <c r="D7" s="28"/>
      <c r="E7" s="28"/>
      <c r="F7" s="28"/>
      <c r="G7" s="28"/>
      <c r="H7" s="28"/>
      <c r="I7" s="28"/>
    </row>
    <row r="8" spans="1:9" ht="15.5" x14ac:dyDescent="0.35">
      <c r="A8" s="28"/>
      <c r="B8" s="28" t="s">
        <v>54</v>
      </c>
      <c r="C8" s="28"/>
      <c r="D8" s="28"/>
      <c r="E8" s="28"/>
      <c r="F8" s="28"/>
      <c r="G8" s="28"/>
      <c r="H8" s="28"/>
      <c r="I8" s="28"/>
    </row>
    <row r="9" spans="1:9" ht="15" thickBot="1" x14ac:dyDescent="0.4"/>
    <row r="10" spans="1:9" ht="15" thickBot="1" x14ac:dyDescent="0.4">
      <c r="B10" s="34" t="s">
        <v>56</v>
      </c>
      <c r="C10" s="35">
        <v>200</v>
      </c>
      <c r="D10" s="36">
        <v>400</v>
      </c>
      <c r="E10" s="36">
        <v>800</v>
      </c>
      <c r="F10" s="37">
        <v>1200</v>
      </c>
    </row>
    <row r="11" spans="1:9" x14ac:dyDescent="0.35">
      <c r="B11" s="38" t="s">
        <v>57</v>
      </c>
      <c r="C11" s="40"/>
      <c r="D11" s="41"/>
      <c r="E11" s="41"/>
      <c r="F11" s="42"/>
    </row>
    <row r="12" spans="1:9" ht="15" thickBot="1" x14ac:dyDescent="0.4">
      <c r="B12" s="39" t="s">
        <v>58</v>
      </c>
      <c r="C12" s="43"/>
      <c r="D12" s="44"/>
      <c r="E12" s="44"/>
      <c r="F12" s="45"/>
    </row>
    <row r="15" spans="1:9" ht="34.5" customHeight="1" x14ac:dyDescent="0.35">
      <c r="A15" s="55" t="s">
        <v>59</v>
      </c>
      <c r="B15" s="55"/>
      <c r="C15" s="55"/>
      <c r="D15" s="55"/>
      <c r="E15" s="55"/>
      <c r="F15" s="55"/>
      <c r="G15" s="55"/>
      <c r="H15" s="55"/>
    </row>
    <row r="16" spans="1:9" x14ac:dyDescent="0.35">
      <c r="A16" s="29"/>
    </row>
    <row r="17" spans="2:8" x14ac:dyDescent="0.35">
      <c r="B17" s="31"/>
      <c r="C17" s="31"/>
    </row>
    <row r="18" spans="2:8" ht="15" thickBot="1" x14ac:dyDescent="0.4"/>
    <row r="19" spans="2:8" ht="15" thickBot="1" x14ac:dyDescent="0.4">
      <c r="B19" s="56" t="s">
        <v>60</v>
      </c>
      <c r="C19" s="57"/>
      <c r="G19" s="62" t="s">
        <v>61</v>
      </c>
      <c r="H19" s="63"/>
    </row>
    <row r="20" spans="2:8" x14ac:dyDescent="0.35">
      <c r="B20" s="58"/>
      <c r="C20" s="59"/>
      <c r="G20" s="64"/>
      <c r="H20" s="65"/>
    </row>
    <row r="21" spans="2:8" ht="15" thickBot="1" x14ac:dyDescent="0.4">
      <c r="B21" s="60"/>
      <c r="C21" s="61"/>
      <c r="G21" s="60"/>
      <c r="H21" s="61"/>
    </row>
    <row r="22" spans="2:8" ht="15" thickBot="1" x14ac:dyDescent="0.4"/>
    <row r="23" spans="2:8" ht="15" thickBot="1" x14ac:dyDescent="0.4">
      <c r="B23" s="67" t="s">
        <v>64</v>
      </c>
      <c r="C23" s="68"/>
      <c r="G23" s="67" t="s">
        <v>64</v>
      </c>
      <c r="H23" s="68"/>
    </row>
    <row r="24" spans="2:8" ht="15" customHeight="1" thickBot="1" x14ac:dyDescent="0.4">
      <c r="B24" s="72" t="s">
        <v>69</v>
      </c>
      <c r="C24" s="73"/>
      <c r="D24" s="71" t="s">
        <v>70</v>
      </c>
      <c r="E24" s="71"/>
      <c r="F24" s="71"/>
      <c r="G24" s="72" t="s">
        <v>69</v>
      </c>
      <c r="H24" s="73"/>
    </row>
    <row r="25" spans="2:8" x14ac:dyDescent="0.35">
      <c r="B25" s="69"/>
      <c r="C25" s="69"/>
      <c r="D25" s="71"/>
      <c r="E25" s="71"/>
      <c r="F25" s="71"/>
      <c r="G25" s="69"/>
      <c r="H25" s="69"/>
    </row>
    <row r="26" spans="2:8" x14ac:dyDescent="0.35">
      <c r="B26" s="69"/>
      <c r="C26" s="69"/>
      <c r="D26" s="71"/>
      <c r="E26" s="71"/>
      <c r="F26" s="71"/>
      <c r="G26" s="69"/>
      <c r="H26" s="69"/>
    </row>
    <row r="27" spans="2:8" x14ac:dyDescent="0.35">
      <c r="B27" s="69"/>
      <c r="C27" s="69"/>
      <c r="G27" s="69"/>
      <c r="H27" s="69"/>
    </row>
    <row r="28" spans="2:8" x14ac:dyDescent="0.35">
      <c r="B28" s="69"/>
      <c r="C28" s="69"/>
      <c r="G28" s="69"/>
      <c r="H28" s="69"/>
    </row>
    <row r="29" spans="2:8" x14ac:dyDescent="0.35">
      <c r="B29" s="69"/>
      <c r="C29" s="69"/>
      <c r="G29" s="69"/>
      <c r="H29" s="69"/>
    </row>
    <row r="30" spans="2:8" x14ac:dyDescent="0.35">
      <c r="B30" s="69"/>
      <c r="C30" s="69"/>
      <c r="G30" s="69"/>
      <c r="H30" s="69"/>
    </row>
  </sheetData>
  <sheetProtection algorithmName="SHA-512" hashValue="eMwbDAxmugVpTN/lC9J53o4sGqT6Z/Q0rdRBOzOlRr9e5hsEy3dx0XqCOgWvhzXEYUJ115Sq6lYNU7MRlZn9uA==" saltValue="VGhiVc64fy90YvIqYCu7Gg==" spinCount="100000" sheet="1" objects="1" scenarios="1"/>
  <mergeCells count="15">
    <mergeCell ref="B23:C23"/>
    <mergeCell ref="B24:C24"/>
    <mergeCell ref="G23:H23"/>
    <mergeCell ref="G24:H24"/>
    <mergeCell ref="D24:F26"/>
    <mergeCell ref="B19:C19"/>
    <mergeCell ref="B20:C21"/>
    <mergeCell ref="G19:H19"/>
    <mergeCell ref="G20:H21"/>
    <mergeCell ref="A6:H6"/>
    <mergeCell ref="A1:G1"/>
    <mergeCell ref="A2:G2"/>
    <mergeCell ref="A4:B4"/>
    <mergeCell ref="A5:B5"/>
    <mergeCell ref="A15:H15"/>
  </mergeCells>
  <dataValidations count="1">
    <dataValidation type="list" allowBlank="1" showInputMessage="1" showErrorMessage="1" sqref="B24:C24 G24:H24" xr:uid="{6425CA7C-489A-433D-B95E-A5D1DAEA0A18}">
      <formula1>nom</formula1>
    </dataValidation>
  </dataValidation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C26C-8B7F-4D55-94B2-DA40ADA25727}">
  <dimension ref="A1:B4"/>
  <sheetViews>
    <sheetView showGridLines="0" workbookViewId="0">
      <selection activeCell="B4" sqref="B4"/>
    </sheetView>
  </sheetViews>
  <sheetFormatPr baseColWidth="10" defaultRowHeight="14.5" x14ac:dyDescent="0.35"/>
  <cols>
    <col min="2" max="2" width="10.54296875" customWidth="1"/>
  </cols>
  <sheetData>
    <row r="1" spans="1:2" x14ac:dyDescent="0.35">
      <c r="A1" t="s">
        <v>68</v>
      </c>
      <c r="B1" t="s">
        <v>67</v>
      </c>
    </row>
    <row r="2" spans="1:2" ht="49" customHeight="1" x14ac:dyDescent="0.35">
      <c r="A2" t="s">
        <v>66</v>
      </c>
      <c r="B2" t="e" vm="1">
        <v>#VALUE!</v>
      </c>
    </row>
    <row r="3" spans="1:2" ht="44.5" customHeight="1" x14ac:dyDescent="0.35">
      <c r="A3" t="s">
        <v>65</v>
      </c>
      <c r="B3" t="e" vm="2">
        <v>#VALUE!</v>
      </c>
    </row>
    <row r="4" spans="1:2" x14ac:dyDescent="0.35">
      <c r="A4" s="7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2. Conception </vt:lpstr>
      <vt:lpstr>4. Expérimentation </vt:lpstr>
      <vt:lpstr>liste</vt:lpstr>
      <vt:lpstr>'4. Expérimentation '!_Hlk202877175</vt:lpstr>
      <vt:lpstr>nom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2025-05-01T12:04:05Z</cp:lastPrinted>
  <dcterms:created xsi:type="dcterms:W3CDTF">2025-04-28T18:57:12Z</dcterms:created>
  <dcterms:modified xsi:type="dcterms:W3CDTF">2025-12-13T20:27:18Z</dcterms:modified>
</cp:coreProperties>
</file>